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ит лист" sheetId="1" r:id="rId1"/>
    <sheet name="кач АЦ 44" sheetId="2" r:id="rId2"/>
    <sheet name="кач АЦ 46" sheetId="11" r:id="rId3"/>
    <sheet name="кач АЦ 47" sheetId="6" r:id="rId4"/>
    <sheet name="кач АЦ" sheetId="18" r:id="rId5"/>
    <sheet name="объем АЦ 44" sheetId="3" r:id="rId6"/>
    <sheet name="объем АЦ 46" sheetId="14" r:id="rId7"/>
    <sheet name="объем АЦ 47" sheetId="13" r:id="rId8"/>
    <sheet name="объем АЦ" sheetId="19" r:id="rId9"/>
    <sheet name="общее" sheetId="4" r:id="rId10"/>
    <sheet name="прочее" sheetId="5" r:id="rId11"/>
    <sheet name="разбивка объем АЦ 44" sheetId="10" r:id="rId12"/>
    <sheet name="разбивка объем АЦ 46" sheetId="15" r:id="rId13"/>
    <sheet name="разбивка объем АЦ 47" sheetId="16" r:id="rId14"/>
  </sheets>
  <calcPr calcId="145621"/>
</workbook>
</file>

<file path=xl/calcChain.xml><?xml version="1.0" encoding="utf-8"?>
<calcChain xmlns="http://schemas.openxmlformats.org/spreadsheetml/2006/main">
  <c r="R14" i="19" l="1"/>
  <c r="M18" i="3" l="1"/>
  <c r="R18" i="3" s="1"/>
  <c r="M19" i="3"/>
  <c r="M20" i="3"/>
  <c r="M21" i="3"/>
  <c r="M23" i="10"/>
  <c r="S23" i="10" s="1"/>
  <c r="M6" i="16" l="1"/>
  <c r="S6" i="16" s="1"/>
  <c r="M7" i="16"/>
  <c r="M8" i="16"/>
  <c r="S8" i="16"/>
  <c r="M5" i="16"/>
  <c r="S5" i="16" s="1"/>
  <c r="M15" i="13"/>
  <c r="M16" i="13"/>
  <c r="M17" i="13"/>
  <c r="M14" i="13"/>
  <c r="M5" i="15"/>
  <c r="S5" i="15" s="1"/>
  <c r="M24" i="10"/>
  <c r="S24" i="10" s="1"/>
  <c r="M25" i="10"/>
  <c r="S25" i="10" s="1"/>
  <c r="M26" i="10"/>
  <c r="S26" i="10" s="1"/>
  <c r="N14" i="10"/>
  <c r="O14" i="10"/>
  <c r="P14" i="10"/>
  <c r="Q14" i="10"/>
  <c r="M21" i="10"/>
  <c r="S21" i="10" s="1"/>
  <c r="M16" i="10"/>
  <c r="M17" i="10"/>
  <c r="M18" i="10"/>
  <c r="M19" i="10"/>
  <c r="M20" i="10"/>
  <c r="M7" i="10"/>
  <c r="M8" i="10"/>
  <c r="M9" i="10"/>
  <c r="M10" i="10"/>
  <c r="M11" i="10"/>
  <c r="M12" i="10"/>
  <c r="N5" i="10"/>
  <c r="O5" i="10"/>
  <c r="P5" i="10"/>
  <c r="Q5" i="10"/>
  <c r="M22" i="10"/>
  <c r="M17" i="3" s="1"/>
  <c r="S7" i="16"/>
  <c r="M14" i="14" l="1"/>
  <c r="M9" i="16"/>
  <c r="S22" i="10"/>
  <c r="R16" i="13"/>
  <c r="S20" i="10"/>
  <c r="S19" i="10"/>
  <c r="S18" i="10"/>
  <c r="M15" i="10"/>
  <c r="M14" i="10" s="1"/>
  <c r="M13" i="10"/>
  <c r="S13" i="10" s="1"/>
  <c r="S12" i="10"/>
  <c r="S11" i="10"/>
  <c r="S10" i="10"/>
  <c r="S9" i="10"/>
  <c r="S8" i="10"/>
  <c r="S7" i="10"/>
  <c r="M6" i="10"/>
  <c r="S6" i="10" l="1"/>
  <c r="M5" i="10"/>
  <c r="M27" i="10" s="1"/>
  <c r="S16" i="10"/>
  <c r="R15" i="13"/>
  <c r="R19" i="3"/>
  <c r="R21" i="3"/>
  <c r="R17" i="13"/>
  <c r="S15" i="10"/>
  <c r="R17" i="3"/>
  <c r="S17" i="10"/>
  <c r="R20" i="3"/>
  <c r="M15" i="3"/>
  <c r="S14" i="10" l="1"/>
  <c r="M16" i="3"/>
  <c r="S5" i="10"/>
  <c r="M14" i="3"/>
  <c r="M22" i="3" l="1"/>
  <c r="R14" i="13"/>
  <c r="M18" i="13"/>
  <c r="R14" i="14"/>
  <c r="M15" i="14"/>
  <c r="R15" i="14" s="1"/>
  <c r="R15" i="3"/>
  <c r="R16" i="3" l="1"/>
  <c r="R14" i="3"/>
</calcChain>
</file>

<file path=xl/sharedStrings.xml><?xml version="1.0" encoding="utf-8"?>
<sst xmlns="http://schemas.openxmlformats.org/spreadsheetml/2006/main" count="683" uniqueCount="200">
  <si>
    <t>Приложение 1</t>
  </si>
  <si>
    <t>УТВЕРЖДАЮ</t>
  </si>
  <si>
    <t>Руководитель</t>
  </si>
  <si>
    <t>(уполномоченное лицо)</t>
  </si>
  <si>
    <t>Государственный комитет ветеринарии Республики Крым</t>
  </si>
  <si>
    <t>(наименование органа, осуществляющего функции и полномочия учредителя, главного распорядителя бюджетных средств)</t>
  </si>
  <si>
    <t>Председатель</t>
  </si>
  <si>
    <t xml:space="preserve">В.В. Иванов </t>
  </si>
  <si>
    <t>(должность)</t>
  </si>
  <si>
    <t>(подпись)</t>
  </si>
  <si>
    <t>(расшифровка подписи)</t>
  </si>
  <si>
    <t>"</t>
  </si>
  <si>
    <t xml:space="preserve"> г.</t>
  </si>
  <si>
    <t>Коды</t>
  </si>
  <si>
    <t xml:space="preserve">ГОСУДАРСТВЕННОЕ ЗАДАНИЕ № </t>
  </si>
  <si>
    <t>на 20</t>
  </si>
  <si>
    <t>год и на плановый период 20</t>
  </si>
  <si>
    <t>и 20</t>
  </si>
  <si>
    <t xml:space="preserve"> годов</t>
  </si>
  <si>
    <t>Наименование  государственного учреждения (обособленного подразделения)</t>
  </si>
  <si>
    <t>Код по сводному реестру</t>
  </si>
  <si>
    <t>Вид деятельности  государственного учреждения (обособленного подразделения)</t>
  </si>
  <si>
    <t>По ОКВЭД</t>
  </si>
  <si>
    <t>75.00</t>
  </si>
  <si>
    <t>1. Наименование государственной услуги</t>
  </si>
  <si>
    <t>2. Категории потребителей государственной услуги</t>
  </si>
  <si>
    <t>Показатель качества государственной услуги</t>
  </si>
  <si>
    <t>Проведение плановых диагностических мероприятий на особо опасные болезни животных (птиц) и болезни общие для человека и животных (птиц)</t>
  </si>
  <si>
    <t>на выезде</t>
  </si>
  <si>
    <t>отбор проб</t>
  </si>
  <si>
    <t>стационар</t>
  </si>
  <si>
    <t>диагностические мероприятия</t>
  </si>
  <si>
    <t>Проведение плановых профилактических вакцинаций животных (птиц) против особо опасных болезней животных и болезней общих для человека и животных (птиц)</t>
  </si>
  <si>
    <t>вакцинация</t>
  </si>
  <si>
    <t xml:space="preserve">Часть 1. Сведения об оказываемых государственных услугах </t>
  </si>
  <si>
    <t>Раздел I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</si>
  <si>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</si>
  <si>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3.Показатели, характеризующие объем и (или) качество государственной услуги</t>
  </si>
  <si>
    <t>Уникальный номер реестровой записи</t>
  </si>
  <si>
    <t>Значение показателя качества государственной услуги</t>
  </si>
  <si>
    <t>Показатель, характеризующий условия (формы) оказания государственной услуги</t>
  </si>
  <si>
    <t>Показатель, характеризующий содержание государственной услуги</t>
  </si>
  <si>
    <t>наименование показателя</t>
  </si>
  <si>
    <t>единица изменения</t>
  </si>
  <si>
    <t>Показатель объема  государственной услуги</t>
  </si>
  <si>
    <t>Значение показателя объема государственной услуги</t>
  </si>
  <si>
    <t>отбор проб крови у лошадей на сап</t>
  </si>
  <si>
    <t>отбор проб крови у КРС на бруцеллез</t>
  </si>
  <si>
    <t>отбор проб крови у МРС для исследования на бруцеллез</t>
  </si>
  <si>
    <t>отбор проб у свиней на АЧС</t>
  </si>
  <si>
    <t>отбор проб крови у свиней на бруцеллез</t>
  </si>
  <si>
    <t>отбор проб у птиц на грипп (напряженность иммунинета)</t>
  </si>
  <si>
    <t>вакцинациия лошадей против сибирской язвы</t>
  </si>
  <si>
    <t>вакцинация КРС против сибирской язвы</t>
  </si>
  <si>
    <t>вакцинация МРС против сибирнской язвы</t>
  </si>
  <si>
    <t>вакцинация свиней против КЧС</t>
  </si>
  <si>
    <t>вакцинация собак против бешенства</t>
  </si>
  <si>
    <t>вакцинация кошек против бешенства</t>
  </si>
  <si>
    <t>отбор проб крови на Болезнь Ньюкасла</t>
  </si>
  <si>
    <t>3.2. Показатели, характеризующие объем государственной услуги</t>
  </si>
  <si>
    <t xml:space="preserve">Вышеуказанные государственные услуги оказываются для потребителей государственных услуг безвозмездно, </t>
  </si>
  <si>
    <t xml:space="preserve">за счет средств бюджета Республики Крым  и федерального бюджета  </t>
  </si>
  <si>
    <t>5. Порядок оказания государственной услуги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</si>
  <si>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</si>
  <si>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</si>
  <si>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</si>
  <si>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</si>
  <si>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Размещение информации в сети Интернет</t>
  </si>
  <si>
    <t>По мере изменения данных</t>
  </si>
  <si>
    <t xml:space="preserve">Размещение информации на информационных стендах </t>
  </si>
  <si>
    <t>Часть 3. Прочие сведения о государственном задании.</t>
  </si>
  <si>
    <t>2. Иная информация, необходимая для выполнения (контроля за выполнением) государственного задания</t>
  </si>
  <si>
    <t>3. Порядок контроля за выполнением государственного задания</t>
  </si>
  <si>
    <t>Форма контроля</t>
  </si>
  <si>
    <t>Периодичность</t>
  </si>
  <si>
    <t>Исполнительные органы государственной власти, осущесвляющие контроль за выполнением государственного задания</t>
  </si>
  <si>
    <t>4. Требования к отчетности о выполнении государственного задания</t>
  </si>
  <si>
    <t>Выездная проверка</t>
  </si>
  <si>
    <t>По мере необходимости (в случае поступления обоснованных жалоб  потребителей, требований право-охранительных органов)</t>
  </si>
  <si>
    <t>По мере поступления отчетности о выполнении государственного задания</t>
  </si>
  <si>
    <t>4.2. Сроки представления отчетов о выполнении государственного задания</t>
  </si>
  <si>
    <t>4.2.1. Сроки представления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</si>
  <si>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</si>
  <si>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t>квартальная, годовая</t>
  </si>
  <si>
    <t>Часть 2. Сведения о выполняемых работах - работы не выполняются</t>
  </si>
  <si>
    <t>единица изменения, тыс.</t>
  </si>
  <si>
    <t>(указывается вид деятельности  государственного учреждения 
из общероссийского базового  перечня)</t>
  </si>
  <si>
    <t>Дата начала действия</t>
  </si>
  <si>
    <t xml:space="preserve">Код по общероссийскому </t>
  </si>
  <si>
    <t>базовому перечню</t>
  </si>
  <si>
    <t>в процентах</t>
  </si>
  <si>
    <t>в абсолютных показателях</t>
  </si>
  <si>
    <t>Размер платы (цена, тариф)</t>
  </si>
  <si>
    <t>Допустимые (возможные отклонения от установленных показателей качества государственной услуги</t>
  </si>
  <si>
    <t>Оформление и выдача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</si>
  <si>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</si>
  <si>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Проведение ветеринарно-санитарной экспертизы сырья и продукции животного происхождения на трихинеллез</t>
  </si>
  <si>
    <t>5.1. Нормативные правовые акты, регулирующие порядок оказания  государственной услуги:</t>
  </si>
  <si>
    <t>1. Основания (условия и порядок) для досрочного  прекращения выполнения государственного задания:</t>
  </si>
  <si>
    <t>ликвидация  или  реорганизация учреждения, исключение государственной услуги из базового перечня государственных услуг, иные основания, предусмотренные нормативными правовыми актами Российской Федерации и Республики Крым.</t>
  </si>
  <si>
    <t>за 3 месяца - до 15 апреля, 1 полугодие  - до 15 июля, за 9 месяцев – до 15 октября, за  год -  до 15 января.</t>
  </si>
  <si>
    <t xml:space="preserve">Руководитель ГБУ </t>
  </si>
  <si>
    <t>МП</t>
  </si>
  <si>
    <t>Документарная проверка</t>
  </si>
  <si>
    <t>физические лица</t>
  </si>
  <si>
    <t>оформление документации</t>
  </si>
  <si>
    <t xml:space="preserve">на выезде </t>
  </si>
  <si>
    <t>лабораторые исследования</t>
  </si>
  <si>
    <t>тыс. проб</t>
  </si>
  <si>
    <t>отсутствие обоснованных жалоб потребитетей услуг</t>
  </si>
  <si>
    <t>код по ОКЕИ</t>
  </si>
  <si>
    <t>единица измерения</t>
  </si>
  <si>
    <t>без взыскания платы</t>
  </si>
  <si>
    <t>Допустимые (возможные) отклонения от установленных показателей объема государственной услуги</t>
  </si>
  <si>
    <t>Значение показателя объема государственной услуги за год и по кварталам</t>
  </si>
  <si>
    <t>1 кв.</t>
  </si>
  <si>
    <t>2 кв.</t>
  </si>
  <si>
    <t>3 кв.</t>
  </si>
  <si>
    <t>4 кв.</t>
  </si>
  <si>
    <t xml:space="preserve"> </t>
  </si>
  <si>
    <t>Руководитель ГБУ</t>
  </si>
  <si>
    <t>20</t>
  </si>
  <si>
    <t>21</t>
  </si>
  <si>
    <t>Дата окончания действия</t>
  </si>
  <si>
    <t>Ветеринария</t>
  </si>
  <si>
    <t>12611000500100003006103</t>
  </si>
  <si>
    <t>Проведение ветеринарных организационных работ, включая учет и ответственное хранение лекарственных средств и препаратов для ветеринарного применения</t>
  </si>
  <si>
    <t>тыс.головообработок</t>
  </si>
  <si>
    <t>тыс. штук</t>
  </si>
  <si>
    <t>О режиме работы учреждения, справочные телефоны, фамилии, имена, отчества специалистов, порядок подачи жалоб и предложений, государственное задание, отчет о выполнении государственного задания</t>
  </si>
  <si>
    <t>Всего</t>
  </si>
  <si>
    <t>наименование</t>
  </si>
  <si>
    <t>4.  Нормативные правовые акты, устанвливающие размер платы (цену, тариф) либо порядок ее (его) установления:</t>
  </si>
  <si>
    <t>В соответствии с действующим законодательством Российской Федерации,  Федеральным законом  «О ветеринарии» от 14.05.1993          № 4947-1, постановлением Правительства Российской Федерации    от 30 августа 2017 года № 1043  "О формировании, ведении и утверждении общероссийских базовых (отраслевых) перечней (классификаторов) государственных и муниципальных услуг, оказываемых физическим лицам, и федеральных перечней (классификаторов) государственных услуг, не включенных в общероссийские базовые (отраслевые) перечни (классификаторы) государственных и муниципальных услуг, оказываемых физическим лицам, и работ, оказание и выполнение которых предусмотрено нормативными правовыми актами Российской Федерации" в редакции Постановления Правительства Российской Федерации от 31.03.2018 г. N 396, Законом  Республики Крым «О ветеринарии Республики Крым» от 17.07.2014 № 33-ЗКР, постановление Совета министров Республики Крым от 05 сентября 2017 года № 443 «Об утверждении Порядка формирования государственного задания на оказание государственных услуг (выполнение работ) в отношении государственных учреждений      Республики Крым и финансового обеспечения его выполнения и признании утратившими силу некоторых постановлений Совета министров     Республики Крым» с изменениями.</t>
  </si>
  <si>
    <t>4.1. Периодичность представления отчетов о выполнении государственного задания</t>
  </si>
  <si>
    <t xml:space="preserve"> 852000О.99.0.АЦ44АА04003</t>
  </si>
  <si>
    <t xml:space="preserve"> 852000О.99.0.АЦ44АА01003</t>
  </si>
  <si>
    <t>852000О.99.0.АЦ44АА03003</t>
  </si>
  <si>
    <t>852000О.99.0.АЦ44АА00003</t>
  </si>
  <si>
    <t>852000О.99.0.АЦ44АА15003</t>
  </si>
  <si>
    <t>852000О.99.0.АЦ44АА13003</t>
  </si>
  <si>
    <t>852000О.99.0.АЦ44АА20003</t>
  </si>
  <si>
    <t>АЦ 44</t>
  </si>
  <si>
    <t>852000О.99.0.АЦ47АА02004</t>
  </si>
  <si>
    <t>АЦ 47</t>
  </si>
  <si>
    <t>АЦ 46</t>
  </si>
  <si>
    <t>852000О.99.0.АЦ46АА01003</t>
  </si>
  <si>
    <t>22</t>
  </si>
  <si>
    <t>852000О.99.0.АЦ44АА17003</t>
  </si>
  <si>
    <t>Проведение вынужденных профилактических вакцинаций животных (птиц) против особо опасных болезней животных и болезней общих для человека и животных (птиц)</t>
  </si>
  <si>
    <t>852000О.99.0.АЦ44АА19003</t>
  </si>
  <si>
    <t>852000О.99.0.АЦ44АА24003</t>
  </si>
  <si>
    <t>Проведение ветернарно-санитрных мероприятий</t>
  </si>
  <si>
    <t>проведение мероприятий</t>
  </si>
  <si>
    <t>Проведение учета и контроля за состоянием скотомогильноков, включая сибиреязвенные</t>
  </si>
  <si>
    <t>852000О.99.0.АЦ47АА22002</t>
  </si>
  <si>
    <t>852000О.99.0.АЦ47АА23002</t>
  </si>
  <si>
    <t>осмотр объектов</t>
  </si>
  <si>
    <t>852000О.99.0.АЦ47АА25004</t>
  </si>
  <si>
    <t xml:space="preserve">базовому перечню или </t>
  </si>
  <si>
    <t>региональному перечню</t>
  </si>
  <si>
    <t>01 декабря</t>
  </si>
  <si>
    <t>5. Иные показатели, связанные с выполнением государственного задания:</t>
  </si>
  <si>
    <t>Утверждено предельное значение допустимых  (возможных) отклонений от установленных показателей объема государственных услуг  пять процентов</t>
  </si>
  <si>
    <t>отсутствие обоснованных жалоб потребителей услуг</t>
  </si>
  <si>
    <t>количество документов</t>
  </si>
  <si>
    <t>количество проб</t>
  </si>
  <si>
    <t>количество голов</t>
  </si>
  <si>
    <t>диагностические мероприятия (туберкулинизация)</t>
  </si>
  <si>
    <t>количество мероприятий</t>
  </si>
  <si>
    <t>тыс. единиц</t>
  </si>
  <si>
    <t>количество вакцинаций</t>
  </si>
  <si>
    <t>тыс.единиц</t>
  </si>
  <si>
    <t>количество исследований</t>
  </si>
  <si>
    <r>
      <t xml:space="preserve">3.1. Показатели, характеризующие </t>
    </r>
    <r>
      <rPr>
        <b/>
        <sz val="12"/>
        <color theme="1"/>
        <rFont val="Times New Roman"/>
        <family val="1"/>
        <charset val="204"/>
      </rPr>
      <t>качество</t>
    </r>
    <r>
      <rPr>
        <sz val="12"/>
        <color theme="1"/>
        <rFont val="Times New Roman"/>
        <family val="1"/>
        <charset val="204"/>
      </rPr>
      <t xml:space="preserve"> государственной услуги</t>
    </r>
  </si>
  <si>
    <r>
      <t xml:space="preserve">3.2. Показатели, характеризующие </t>
    </r>
    <r>
      <rPr>
        <b/>
        <sz val="14"/>
        <color theme="1"/>
        <rFont val="Times New Roman"/>
        <family val="1"/>
        <charset val="204"/>
      </rPr>
      <t>объем</t>
    </r>
    <r>
      <rPr>
        <sz val="14"/>
        <color theme="1"/>
        <rFont val="Times New Roman"/>
        <family val="1"/>
        <charset val="204"/>
      </rPr>
      <t xml:space="preserve"> государственной услуги</t>
    </r>
  </si>
  <si>
    <t>оформление и выдача ветеринарных сопроводительных документов</t>
  </si>
  <si>
    <t xml:space="preserve">лабораторные исследования </t>
  </si>
  <si>
    <t>количество объектов</t>
  </si>
  <si>
    <t>обращение</t>
  </si>
  <si>
    <t>тыс штук</t>
  </si>
  <si>
    <t>количестов голов</t>
  </si>
  <si>
    <t>вакцинация птицы против болезни Ньюкасла</t>
  </si>
  <si>
    <t>ГБУ РК " Бахчисарайский  районный ветеринарный лечебно-профилактический центр"</t>
  </si>
  <si>
    <t>3</t>
  </si>
  <si>
    <t>Проведение учета и контроля за состоянием скотомогильников, включая сибиреязвенные</t>
  </si>
  <si>
    <t>Проведение ветеринарно-санитарных мероприятий</t>
  </si>
  <si>
    <t>23</t>
  </si>
  <si>
    <t>декабря</t>
  </si>
  <si>
    <t>2021 г (очередной финансовый год)</t>
  </si>
  <si>
    <t>2022 г   (1-й год планированного периода)</t>
  </si>
  <si>
    <t>2023 г   (2-й год планированного периода)</t>
  </si>
  <si>
    <t>Оценка ветеринарно-санитарного состояния мест торговли и хранения пищевых продуктов животного и растительного происхождения ветеринарным специалистом (продовольственные ярмарки,продовольственные рынки, торговые комплексы)</t>
  </si>
  <si>
    <t>Оценка ветеринарно-санитарного состояния мест торговли и хранение пищевых продуктов животного и растительного происхождения</t>
  </si>
  <si>
    <t>физические лица, юридические лица</t>
  </si>
  <si>
    <t xml:space="preserve">АЦ </t>
  </si>
  <si>
    <t>2021-2023 гг</t>
  </si>
  <si>
    <t xml:space="preserve">2021 г </t>
  </si>
  <si>
    <t>26</t>
  </si>
  <si>
    <t>Приложение 3 к приказу Государственного комитета ветеринарии Республики Крым                                         от "26 " декабря 2020г. №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</si>
</sst>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;[Red]0.000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49" fontId="3" fillId="0" borderId="0" xfId="0" applyNumberFormat="1" applyFont="1"/>
    <xf numFmtId="49" fontId="3" fillId="0" borderId="0" xfId="0" applyNumberFormat="1" applyFont="1" applyFill="1"/>
    <xf numFmtId="0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10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Fill="1" applyBorder="1"/>
    <xf numFmtId="164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1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2" fillId="0" borderId="10" xfId="0" applyNumberFormat="1" applyFont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0" xfId="0" applyFont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4" fillId="0" borderId="10" xfId="0" applyFont="1" applyBorder="1"/>
    <xf numFmtId="0" fontId="16" fillId="0" borderId="0" xfId="0" applyFont="1"/>
    <xf numFmtId="0" fontId="11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0" fillId="0" borderId="0" xfId="0" applyFont="1"/>
    <xf numFmtId="49" fontId="15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9" fontId="12" fillId="2" borderId="10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/>
    </xf>
    <xf numFmtId="0" fontId="21" fillId="0" borderId="0" xfId="0" applyFont="1"/>
    <xf numFmtId="164" fontId="12" fillId="2" borderId="10" xfId="0" applyNumberFormat="1" applyFont="1" applyFill="1" applyBorder="1" applyAlignment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0" fillId="0" borderId="0" xfId="0" applyBorder="1"/>
    <xf numFmtId="165" fontId="12" fillId="0" borderId="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9" fontId="22" fillId="2" borderId="10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49" fontId="3" fillId="0" borderId="0" xfId="0" applyNumberFormat="1" applyFont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/>
    </xf>
    <xf numFmtId="0" fontId="5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24"/>
  <sheetViews>
    <sheetView tabSelected="1" topLeftCell="A2" zoomScale="84" zoomScaleNormal="84" workbookViewId="0">
      <selection activeCell="FH9" sqref="FH9"/>
    </sheetView>
  </sheetViews>
  <sheetFormatPr defaultRowHeight="15" x14ac:dyDescent="0.25"/>
  <cols>
    <col min="1" max="1" width="1" style="2" customWidth="1"/>
    <col min="2" max="53" width="0.85546875" style="2"/>
    <col min="54" max="54" width="1.5703125" style="2" customWidth="1"/>
    <col min="55" max="149" width="0.85546875" style="2"/>
    <col min="150" max="158" width="0.85546875" style="2" customWidth="1"/>
    <col min="159" max="159" width="0.7109375" style="2" customWidth="1"/>
  </cols>
  <sheetData>
    <row r="1" spans="1:159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 t="s">
        <v>0</v>
      </c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</row>
    <row r="2" spans="1:159" ht="53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06" t="s">
        <v>199</v>
      </c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</row>
    <row r="4" spans="1:15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107" t="s">
        <v>1</v>
      </c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</row>
    <row r="5" spans="1:15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 t="s">
        <v>2</v>
      </c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</row>
    <row r="6" spans="1:15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6"/>
      <c r="BT6" s="5"/>
      <c r="BU6" s="5"/>
      <c r="BV6" s="5"/>
      <c r="BW6" s="5"/>
      <c r="BX6" s="5"/>
      <c r="BY6" s="5"/>
      <c r="BZ6" s="5"/>
      <c r="CA6" s="5"/>
      <c r="CB6" s="5"/>
      <c r="CC6" s="7" t="s">
        <v>3</v>
      </c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</row>
    <row r="7" spans="1:15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108" t="s">
        <v>4</v>
      </c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</row>
    <row r="8" spans="1:15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09" t="s">
        <v>5</v>
      </c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</row>
    <row r="9" spans="1:159" ht="30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110" t="s">
        <v>6</v>
      </c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8"/>
      <c r="DH9" s="8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8"/>
      <c r="EA9" s="8"/>
      <c r="EB9" s="111" t="s">
        <v>7</v>
      </c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</row>
    <row r="10" spans="1:159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100" t="s">
        <v>8</v>
      </c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9"/>
      <c r="DH10" s="9"/>
      <c r="DI10" s="100" t="s">
        <v>9</v>
      </c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9"/>
      <c r="EA10" s="9"/>
      <c r="EB10" s="100" t="s">
        <v>10</v>
      </c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</row>
    <row r="11" spans="1:159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1" t="s">
        <v>11</v>
      </c>
      <c r="CW11" s="101"/>
      <c r="CX11" s="102" t="s">
        <v>198</v>
      </c>
      <c r="CY11" s="102"/>
      <c r="CZ11" s="102"/>
      <c r="DA11" s="102"/>
      <c r="DB11" s="102"/>
      <c r="DC11" s="103" t="s">
        <v>11</v>
      </c>
      <c r="DD11" s="103"/>
      <c r="DE11" s="103"/>
      <c r="DF11" s="104" t="s">
        <v>188</v>
      </c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1">
        <v>20</v>
      </c>
      <c r="EA11" s="101"/>
      <c r="EB11" s="101"/>
      <c r="EC11" s="101"/>
      <c r="ED11" s="105" t="s">
        <v>121</v>
      </c>
      <c r="EE11" s="105"/>
      <c r="EF11" s="105"/>
      <c r="EG11" s="105"/>
      <c r="EH11" s="105"/>
      <c r="EI11" s="103" t="s">
        <v>12</v>
      </c>
      <c r="EJ11" s="103"/>
      <c r="EK11" s="103"/>
      <c r="EL11" s="103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</row>
    <row r="13" spans="1:15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12" t="s">
        <v>13</v>
      </c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</row>
    <row r="14" spans="1:159" ht="26.2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13" t="s">
        <v>14</v>
      </c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4"/>
      <c r="CU14" s="115" t="s">
        <v>184</v>
      </c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7"/>
      <c r="DQ14" s="14"/>
      <c r="DR14" s="14"/>
      <c r="DS14" s="14"/>
      <c r="DT14" s="14"/>
      <c r="DU14" s="14"/>
      <c r="DV14" s="15"/>
      <c r="DW14" s="15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</row>
    <row r="15" spans="1:159" ht="16.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7"/>
      <c r="DW15" s="17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</row>
    <row r="16" spans="1:159" ht="32.2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21" t="s">
        <v>15</v>
      </c>
      <c r="AU16" s="121"/>
      <c r="AV16" s="121"/>
      <c r="AW16" s="121"/>
      <c r="AX16" s="121"/>
      <c r="AY16" s="121"/>
      <c r="AZ16" s="121"/>
      <c r="BA16" s="121"/>
      <c r="BB16" s="122" t="s">
        <v>122</v>
      </c>
      <c r="BC16" s="122"/>
      <c r="BD16" s="122"/>
      <c r="BE16" s="122"/>
      <c r="BF16" s="123" t="s">
        <v>16</v>
      </c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2" t="s">
        <v>147</v>
      </c>
      <c r="CQ16" s="122"/>
      <c r="CR16" s="122"/>
      <c r="CS16" s="122"/>
      <c r="CT16" s="121" t="s">
        <v>17</v>
      </c>
      <c r="CU16" s="121"/>
      <c r="CV16" s="121"/>
      <c r="CW16" s="121"/>
      <c r="CX16" s="121"/>
      <c r="CY16" s="121"/>
      <c r="CZ16" s="121"/>
      <c r="DA16" s="122" t="s">
        <v>187</v>
      </c>
      <c r="DB16" s="122"/>
      <c r="DC16" s="122"/>
      <c r="DD16" s="122"/>
      <c r="DE16" s="128" t="s">
        <v>18</v>
      </c>
      <c r="DF16" s="128"/>
      <c r="DG16" s="128"/>
      <c r="DH16" s="128"/>
      <c r="DI16" s="128"/>
      <c r="DJ16" s="128"/>
      <c r="DK16" s="128"/>
      <c r="DL16" s="128"/>
      <c r="DM16" s="128"/>
      <c r="DN16" s="128"/>
      <c r="DO16" s="17"/>
      <c r="DP16" s="17"/>
      <c r="DQ16" s="17"/>
      <c r="DR16" s="17"/>
      <c r="DS16" s="17"/>
      <c r="DT16" s="17"/>
      <c r="DU16" s="17"/>
      <c r="DV16" s="17"/>
      <c r="DW16" s="17"/>
      <c r="DX16" s="124" t="s">
        <v>87</v>
      </c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7"/>
      <c r="EM16" s="125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7"/>
    </row>
    <row r="17" spans="1:159" ht="44.2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24" t="s">
        <v>123</v>
      </c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7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</row>
    <row r="18" spans="1:159" ht="26.25" customHeight="1" x14ac:dyDescent="0.25">
      <c r="A18" s="129" t="s">
        <v>19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18" t="s">
        <v>20</v>
      </c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</row>
    <row r="19" spans="1:159" ht="33.75" customHeight="1" x14ac:dyDescent="0.25">
      <c r="A19" s="120" t="s">
        <v>183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</row>
    <row r="20" spans="1:159" ht="24" customHeight="1" x14ac:dyDescent="0.25">
      <c r="A20" s="132" t="s">
        <v>21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EF20" s="18"/>
      <c r="EG20" s="18"/>
      <c r="EH20" s="18"/>
      <c r="EI20" s="18"/>
      <c r="EJ20" s="18"/>
      <c r="EK20" s="18" t="s">
        <v>22</v>
      </c>
      <c r="EM20" s="134" t="s">
        <v>23</v>
      </c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</row>
    <row r="21" spans="1:159" ht="21.75" customHeight="1" x14ac:dyDescent="0.25">
      <c r="A21" s="135" t="s">
        <v>124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EF21" s="18"/>
      <c r="EG21" s="18"/>
      <c r="EH21" s="18"/>
      <c r="EI21" s="18"/>
      <c r="EJ21" s="18"/>
      <c r="EK21" s="18" t="s">
        <v>22</v>
      </c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</row>
    <row r="22" spans="1:159" ht="24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EF22" s="18"/>
      <c r="EG22" s="18"/>
      <c r="EH22" s="18"/>
      <c r="EI22" s="18"/>
      <c r="EJ22" s="18"/>
      <c r="EK22" s="18" t="s">
        <v>22</v>
      </c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</row>
    <row r="23" spans="1:159" ht="22.5" customHeight="1" x14ac:dyDescent="0.25">
      <c r="A23" s="131" t="s">
        <v>86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EF23" s="18"/>
      <c r="EG23" s="18"/>
      <c r="EH23" s="18"/>
      <c r="EI23" s="18"/>
      <c r="EJ23" s="18"/>
      <c r="EK23" s="18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</row>
    <row r="24" spans="1:159" ht="15.7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</row>
  </sheetData>
  <mergeCells count="47">
    <mergeCell ref="A23:DP23"/>
    <mergeCell ref="EM23:FC23"/>
    <mergeCell ref="A20:CT20"/>
    <mergeCell ref="CU20:DP20"/>
    <mergeCell ref="EM20:FC20"/>
    <mergeCell ref="A21:DP21"/>
    <mergeCell ref="EM21:FC21"/>
    <mergeCell ref="A22:DP22"/>
    <mergeCell ref="EM22:FC22"/>
    <mergeCell ref="EM18:FC19"/>
    <mergeCell ref="A19:DP19"/>
    <mergeCell ref="AT16:BA16"/>
    <mergeCell ref="BB16:BE16"/>
    <mergeCell ref="BF16:CO16"/>
    <mergeCell ref="CP16:CS16"/>
    <mergeCell ref="CT16:CZ16"/>
    <mergeCell ref="DX16:EK16"/>
    <mergeCell ref="DX17:EK17"/>
    <mergeCell ref="EM16:FC16"/>
    <mergeCell ref="DA16:DD16"/>
    <mergeCell ref="DE16:DN16"/>
    <mergeCell ref="A18:CQ18"/>
    <mergeCell ref="CR18:DP18"/>
    <mergeCell ref="DQ18:EK19"/>
    <mergeCell ref="EM17:FC17"/>
    <mergeCell ref="EM13:FC13"/>
    <mergeCell ref="AH14:CT14"/>
    <mergeCell ref="CU14:DP14"/>
    <mergeCell ref="DX14:EK15"/>
    <mergeCell ref="EM14:FC15"/>
    <mergeCell ref="DH2:FC2"/>
    <mergeCell ref="CC4:FC4"/>
    <mergeCell ref="CC7:FC7"/>
    <mergeCell ref="CC8:FC8"/>
    <mergeCell ref="CC9:DF9"/>
    <mergeCell ref="DI9:DY9"/>
    <mergeCell ref="EB9:FC9"/>
    <mergeCell ref="CC10:DF10"/>
    <mergeCell ref="DI10:DY10"/>
    <mergeCell ref="EB10:FC10"/>
    <mergeCell ref="CV11:CW11"/>
    <mergeCell ref="CX11:DB11"/>
    <mergeCell ref="DC11:DE11"/>
    <mergeCell ref="DF11:DY11"/>
    <mergeCell ref="DZ11:EC11"/>
    <mergeCell ref="ED11:EH11"/>
    <mergeCell ref="EI11:EL11"/>
  </mergeCells>
  <pageMargins left="0.51181102362204722" right="0.51181102362204722" top="0.59055118110236227" bottom="0.59055118110236227" header="0" footer="0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F22" sqref="F22:J23"/>
    </sheetView>
  </sheetViews>
  <sheetFormatPr defaultRowHeight="15" x14ac:dyDescent="0.25"/>
  <cols>
    <col min="15" max="15" width="16.42578125" customWidth="1"/>
  </cols>
  <sheetData>
    <row r="1" spans="1:15" ht="18.75" x14ac:dyDescent="0.3">
      <c r="A1" s="20" t="s">
        <v>132</v>
      </c>
    </row>
    <row r="2" spans="1:15" ht="18.75" x14ac:dyDescent="0.3">
      <c r="A2" s="20" t="s">
        <v>60</v>
      </c>
    </row>
    <row r="3" spans="1:15" ht="18.75" x14ac:dyDescent="0.3">
      <c r="A3" s="20" t="s">
        <v>61</v>
      </c>
    </row>
    <row r="5" spans="1:15" ht="18.75" x14ac:dyDescent="0.3">
      <c r="A5" s="20" t="s">
        <v>62</v>
      </c>
    </row>
    <row r="6" spans="1:15" ht="18.75" x14ac:dyDescent="0.3">
      <c r="A6" s="20" t="s">
        <v>97</v>
      </c>
    </row>
    <row r="7" spans="1:15" x14ac:dyDescent="0.25">
      <c r="A7" s="180" t="s">
        <v>133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x14ac:dyDescent="0.25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spans="1:15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pans="1:15" x14ac:dyDescent="0.25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x14ac:dyDescent="0.2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</row>
    <row r="13" spans="1:15" x14ac:dyDescent="0.25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</row>
    <row r="14" spans="1:15" x14ac:dyDescent="0.2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pans="1:15" x14ac:dyDescent="0.25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pans="1:15" x14ac:dyDescent="0.2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spans="1:15" ht="24" customHeight="1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spans="1:15" ht="11.25" hidden="1" customHeight="1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spans="1:15" ht="15" hidden="1" customHeight="1" x14ac:dyDescent="0.2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</row>
    <row r="20" spans="1:15" ht="45" hidden="1" customHeight="1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</row>
    <row r="21" spans="1:15" ht="18.75" x14ac:dyDescent="0.3">
      <c r="A21" s="27" t="s">
        <v>63</v>
      </c>
    </row>
    <row r="22" spans="1:15" x14ac:dyDescent="0.25">
      <c r="A22" s="174" t="s">
        <v>64</v>
      </c>
      <c r="B22" s="175"/>
      <c r="C22" s="175"/>
      <c r="D22" s="175"/>
      <c r="E22" s="176"/>
      <c r="F22" s="181" t="s">
        <v>65</v>
      </c>
      <c r="G22" s="181"/>
      <c r="H22" s="181"/>
      <c r="I22" s="181"/>
      <c r="J22" s="181"/>
      <c r="K22" s="181" t="s">
        <v>66</v>
      </c>
      <c r="L22" s="181"/>
      <c r="M22" s="181"/>
      <c r="N22" s="181"/>
      <c r="O22" s="181"/>
    </row>
    <row r="23" spans="1:15" x14ac:dyDescent="0.25">
      <c r="A23" s="177"/>
      <c r="B23" s="178"/>
      <c r="C23" s="178"/>
      <c r="D23" s="178"/>
      <c r="E23" s="179"/>
      <c r="F23" s="181"/>
      <c r="G23" s="181"/>
      <c r="H23" s="181"/>
      <c r="I23" s="181"/>
      <c r="J23" s="181"/>
      <c r="K23" s="181"/>
      <c r="L23" s="181"/>
      <c r="M23" s="181"/>
      <c r="N23" s="181"/>
      <c r="O23" s="181"/>
    </row>
    <row r="24" spans="1:15" x14ac:dyDescent="0.25">
      <c r="A24" s="167" t="s">
        <v>67</v>
      </c>
      <c r="B24" s="167"/>
      <c r="C24" s="167"/>
      <c r="D24" s="167"/>
      <c r="E24" s="167"/>
      <c r="F24" s="168" t="s">
        <v>129</v>
      </c>
      <c r="G24" s="169"/>
      <c r="H24" s="169"/>
      <c r="I24" s="169"/>
      <c r="J24" s="170"/>
      <c r="K24" s="174" t="s">
        <v>68</v>
      </c>
      <c r="L24" s="175"/>
      <c r="M24" s="175"/>
      <c r="N24" s="175"/>
      <c r="O24" s="176"/>
    </row>
    <row r="25" spans="1:15" ht="76.5" customHeight="1" x14ac:dyDescent="0.25">
      <c r="A25" s="167"/>
      <c r="B25" s="167"/>
      <c r="C25" s="167"/>
      <c r="D25" s="167"/>
      <c r="E25" s="167"/>
      <c r="F25" s="171"/>
      <c r="G25" s="172"/>
      <c r="H25" s="172"/>
      <c r="I25" s="172"/>
      <c r="J25" s="173"/>
      <c r="K25" s="177"/>
      <c r="L25" s="178"/>
      <c r="M25" s="178"/>
      <c r="N25" s="178"/>
      <c r="O25" s="179"/>
    </row>
    <row r="26" spans="1:15" ht="15" customHeight="1" x14ac:dyDescent="0.25">
      <c r="A26" s="167" t="s">
        <v>69</v>
      </c>
      <c r="B26" s="167"/>
      <c r="C26" s="167"/>
      <c r="D26" s="167"/>
      <c r="E26" s="167"/>
      <c r="F26" s="168" t="s">
        <v>129</v>
      </c>
      <c r="G26" s="169"/>
      <c r="H26" s="169"/>
      <c r="I26" s="169"/>
      <c r="J26" s="170"/>
      <c r="K26" s="174" t="s">
        <v>68</v>
      </c>
      <c r="L26" s="175"/>
      <c r="M26" s="175"/>
      <c r="N26" s="175"/>
      <c r="O26" s="176"/>
    </row>
    <row r="27" spans="1:15" ht="76.5" customHeight="1" x14ac:dyDescent="0.25">
      <c r="A27" s="167"/>
      <c r="B27" s="167"/>
      <c r="C27" s="167"/>
      <c r="D27" s="167"/>
      <c r="E27" s="167"/>
      <c r="F27" s="171"/>
      <c r="G27" s="172"/>
      <c r="H27" s="172"/>
      <c r="I27" s="172"/>
      <c r="J27" s="173"/>
      <c r="K27" s="177"/>
      <c r="L27" s="178"/>
      <c r="M27" s="178"/>
      <c r="N27" s="178"/>
      <c r="O27" s="179"/>
    </row>
    <row r="28" spans="1:15" ht="18.75" x14ac:dyDescent="0.3">
      <c r="A28" s="20" t="s">
        <v>84</v>
      </c>
    </row>
  </sheetData>
  <mergeCells count="10">
    <mergeCell ref="A26:E27"/>
    <mergeCell ref="F26:J27"/>
    <mergeCell ref="K26:O27"/>
    <mergeCell ref="A7:O20"/>
    <mergeCell ref="A22:E23"/>
    <mergeCell ref="F22:J23"/>
    <mergeCell ref="K22:O23"/>
    <mergeCell ref="A24:E25"/>
    <mergeCell ref="F24:J25"/>
    <mergeCell ref="K24:O25"/>
  </mergeCells>
  <pageMargins left="0.7" right="0.7" top="0.75" bottom="0.75" header="0.3" footer="0.3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7" zoomScaleNormal="100" workbookViewId="0">
      <selection activeCell="Q12" sqref="Q12"/>
    </sheetView>
  </sheetViews>
  <sheetFormatPr defaultRowHeight="15" x14ac:dyDescent="0.25"/>
  <sheetData>
    <row r="1" spans="1:15" ht="18.75" x14ac:dyDescent="0.3">
      <c r="A1" s="20" t="s">
        <v>70</v>
      </c>
    </row>
    <row r="2" spans="1:15" ht="15.75" x14ac:dyDescent="0.25">
      <c r="A2" s="19" t="s">
        <v>98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ht="30.75" customHeight="1" x14ac:dyDescent="0.25">
      <c r="A3" s="180" t="s">
        <v>99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5.75" x14ac:dyDescent="0.25">
      <c r="A4" s="19" t="s">
        <v>71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15.75" x14ac:dyDescent="0.25">
      <c r="A5" s="19" t="s">
        <v>72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ht="50.25" customHeight="1" x14ac:dyDescent="0.25">
      <c r="A6" s="181" t="s">
        <v>73</v>
      </c>
      <c r="B6" s="181"/>
      <c r="C6" s="181"/>
      <c r="D6" s="181"/>
      <c r="E6" s="181"/>
      <c r="F6" s="181" t="s">
        <v>74</v>
      </c>
      <c r="G6" s="181"/>
      <c r="H6" s="181"/>
      <c r="I6" s="181"/>
      <c r="J6" s="181"/>
      <c r="K6" s="184" t="s">
        <v>75</v>
      </c>
      <c r="L6" s="185"/>
      <c r="M6" s="185"/>
      <c r="N6" s="185"/>
      <c r="O6" s="186"/>
    </row>
    <row r="7" spans="1:15" ht="63.75" customHeight="1" x14ac:dyDescent="0.25">
      <c r="A7" s="181" t="s">
        <v>77</v>
      </c>
      <c r="B7" s="181"/>
      <c r="C7" s="181"/>
      <c r="D7" s="181"/>
      <c r="E7" s="181"/>
      <c r="F7" s="184" t="s">
        <v>78</v>
      </c>
      <c r="G7" s="185"/>
      <c r="H7" s="185"/>
      <c r="I7" s="185"/>
      <c r="J7" s="186"/>
      <c r="K7" s="184" t="s">
        <v>4</v>
      </c>
      <c r="L7" s="185"/>
      <c r="M7" s="185"/>
      <c r="N7" s="185"/>
      <c r="O7" s="186"/>
    </row>
    <row r="8" spans="1:15" ht="30.75" customHeight="1" x14ac:dyDescent="0.25">
      <c r="A8" s="181" t="s">
        <v>103</v>
      </c>
      <c r="B8" s="181"/>
      <c r="C8" s="181"/>
      <c r="D8" s="181"/>
      <c r="E8" s="181"/>
      <c r="F8" s="184" t="s">
        <v>79</v>
      </c>
      <c r="G8" s="185"/>
      <c r="H8" s="185"/>
      <c r="I8" s="185"/>
      <c r="J8" s="186"/>
      <c r="K8" s="184" t="s">
        <v>4</v>
      </c>
      <c r="L8" s="185"/>
      <c r="M8" s="185"/>
      <c r="N8" s="185"/>
      <c r="O8" s="186"/>
    </row>
    <row r="9" spans="1:15" ht="15.75" x14ac:dyDescent="0.2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4"/>
      <c r="L9" s="185"/>
      <c r="M9" s="185"/>
      <c r="N9" s="185"/>
      <c r="O9" s="186"/>
    </row>
    <row r="10" spans="1:15" ht="15.7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 ht="18.75" x14ac:dyDescent="0.3">
      <c r="A11" s="20" t="s">
        <v>76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 ht="15.75" x14ac:dyDescent="0.25">
      <c r="A12" s="19" t="s">
        <v>134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5" ht="15.75" x14ac:dyDescent="0.25">
      <c r="A13" s="19" t="s">
        <v>83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5" ht="15.75" x14ac:dyDescent="0.25">
      <c r="A14" s="19" t="s">
        <v>80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15.75" x14ac:dyDescent="0.25">
      <c r="A15" s="19" t="s">
        <v>100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15.75" x14ac:dyDescent="0.25">
      <c r="A16" s="19" t="s">
        <v>81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5" ht="15.75" x14ac:dyDescent="0.25">
      <c r="A17" s="19" t="s">
        <v>161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5" ht="15.75" x14ac:dyDescent="0.25">
      <c r="A18" s="19" t="s">
        <v>82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5" ht="60.6" customHeight="1" x14ac:dyDescent="0.25">
      <c r="A19" s="183" t="s">
        <v>162</v>
      </c>
      <c r="B19" s="183"/>
      <c r="C19" s="183"/>
      <c r="D19" s="183"/>
      <c r="E19" s="183"/>
      <c r="F19" s="183"/>
      <c r="G19" s="183"/>
      <c r="H19" s="183"/>
      <c r="I19" s="183"/>
      <c r="J19" s="182" t="s">
        <v>163</v>
      </c>
      <c r="K19" s="182"/>
      <c r="L19" s="182"/>
      <c r="M19" s="182"/>
      <c r="N19" s="182"/>
      <c r="O19" s="182"/>
    </row>
    <row r="20" spans="1:15" ht="18.75" x14ac:dyDescent="0.3">
      <c r="A20" s="20" t="s">
        <v>101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5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5" ht="15.7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5" ht="15.7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5" ht="15.7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5" ht="15.7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5" ht="15.7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5" ht="15.75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5" ht="15.7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</sheetData>
  <mergeCells count="15">
    <mergeCell ref="J19:O19"/>
    <mergeCell ref="A19:I19"/>
    <mergeCell ref="A3:O3"/>
    <mergeCell ref="A8:E8"/>
    <mergeCell ref="F8:J8"/>
    <mergeCell ref="K8:O8"/>
    <mergeCell ref="A9:E9"/>
    <mergeCell ref="F9:J9"/>
    <mergeCell ref="K9:O9"/>
    <mergeCell ref="A6:E6"/>
    <mergeCell ref="F6:J6"/>
    <mergeCell ref="K6:O6"/>
    <mergeCell ref="A7:E7"/>
    <mergeCell ref="F7:J7"/>
    <mergeCell ref="K7:O7"/>
  </mergeCells>
  <pageMargins left="0.31496062992125984" right="0.31496062992125984" top="0.55118110236220474" bottom="0.55118110236220474" header="0" footer="0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22" zoomScale="84" zoomScaleNormal="84" workbookViewId="0">
      <selection activeCell="M14" sqref="M14"/>
    </sheetView>
  </sheetViews>
  <sheetFormatPr defaultRowHeight="15" x14ac:dyDescent="0.25"/>
  <cols>
    <col min="1" max="1" width="8.5703125" customWidth="1"/>
    <col min="2" max="2" width="8.42578125" customWidth="1"/>
    <col min="6" max="6" width="12.85546875" customWidth="1"/>
    <col min="7" max="7" width="7.42578125" customWidth="1"/>
    <col min="8" max="8" width="8.28515625" customWidth="1"/>
    <col min="9" max="9" width="14.140625" customWidth="1"/>
    <col min="10" max="10" width="12.5703125" customWidth="1"/>
    <col min="11" max="11" width="10.5703125" customWidth="1"/>
    <col min="18" max="18" width="7.7109375" customWidth="1"/>
  </cols>
  <sheetData>
    <row r="1" spans="1:19" ht="18.75" x14ac:dyDescent="0.3">
      <c r="A1" s="20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/>
      <c r="N1" s="19"/>
      <c r="O1" s="19"/>
      <c r="P1" s="19"/>
      <c r="Q1" s="19"/>
    </row>
    <row r="2" spans="1:19" ht="97.5" customHeight="1" x14ac:dyDescent="0.25">
      <c r="A2" s="139" t="s">
        <v>38</v>
      </c>
      <c r="B2" s="139"/>
      <c r="C2" s="139" t="s">
        <v>41</v>
      </c>
      <c r="D2" s="139"/>
      <c r="E2" s="139"/>
      <c r="F2" s="139"/>
      <c r="G2" s="139"/>
      <c r="H2" s="139"/>
      <c r="I2" s="50" t="s">
        <v>40</v>
      </c>
      <c r="J2" s="136" t="s">
        <v>44</v>
      </c>
      <c r="K2" s="137"/>
      <c r="L2" s="138"/>
      <c r="M2" s="139" t="s">
        <v>114</v>
      </c>
      <c r="N2" s="139"/>
      <c r="O2" s="139"/>
      <c r="P2" s="139"/>
      <c r="Q2" s="139"/>
      <c r="R2" s="152" t="s">
        <v>113</v>
      </c>
      <c r="S2" s="152"/>
    </row>
    <row r="3" spans="1:19" x14ac:dyDescent="0.25">
      <c r="A3" s="139"/>
      <c r="B3" s="139"/>
      <c r="C3" s="153" t="s">
        <v>42</v>
      </c>
      <c r="D3" s="153"/>
      <c r="E3" s="153"/>
      <c r="F3" s="153"/>
      <c r="G3" s="153"/>
      <c r="H3" s="153"/>
      <c r="I3" s="140" t="s">
        <v>42</v>
      </c>
      <c r="J3" s="140" t="s">
        <v>42</v>
      </c>
      <c r="K3" s="140" t="s">
        <v>85</v>
      </c>
      <c r="L3" s="158" t="s">
        <v>110</v>
      </c>
      <c r="M3" s="187" t="s">
        <v>197</v>
      </c>
      <c r="N3" s="140" t="s">
        <v>115</v>
      </c>
      <c r="O3" s="140" t="s">
        <v>116</v>
      </c>
      <c r="P3" s="140" t="s">
        <v>117</v>
      </c>
      <c r="Q3" s="140" t="s">
        <v>118</v>
      </c>
      <c r="R3" s="151" t="s">
        <v>90</v>
      </c>
      <c r="S3" s="151" t="s">
        <v>91</v>
      </c>
    </row>
    <row r="4" spans="1:19" ht="23.25" customHeight="1" x14ac:dyDescent="0.25">
      <c r="A4" s="139"/>
      <c r="B4" s="139"/>
      <c r="C4" s="153"/>
      <c r="D4" s="153"/>
      <c r="E4" s="153"/>
      <c r="F4" s="153"/>
      <c r="G4" s="153"/>
      <c r="H4" s="153"/>
      <c r="I4" s="140"/>
      <c r="J4" s="140"/>
      <c r="K4" s="140"/>
      <c r="L4" s="159"/>
      <c r="M4" s="187"/>
      <c r="N4" s="140"/>
      <c r="O4" s="140"/>
      <c r="P4" s="140"/>
      <c r="Q4" s="140"/>
      <c r="R4" s="151"/>
      <c r="S4" s="151"/>
    </row>
    <row r="5" spans="1:19" s="93" customFormat="1" ht="51.75" customHeight="1" x14ac:dyDescent="0.2">
      <c r="A5" s="87" t="s">
        <v>135</v>
      </c>
      <c r="B5" s="87" t="s">
        <v>136</v>
      </c>
      <c r="C5" s="191" t="s">
        <v>27</v>
      </c>
      <c r="D5" s="192"/>
      <c r="E5" s="192"/>
      <c r="F5" s="193"/>
      <c r="G5" s="88" t="s">
        <v>28</v>
      </c>
      <c r="H5" s="89" t="s">
        <v>30</v>
      </c>
      <c r="I5" s="86" t="s">
        <v>29</v>
      </c>
      <c r="J5" s="86" t="s">
        <v>29</v>
      </c>
      <c r="K5" s="86" t="s">
        <v>108</v>
      </c>
      <c r="L5" s="86">
        <v>796</v>
      </c>
      <c r="M5" s="90">
        <f>SUM(M6:M12)</f>
        <v>10.125</v>
      </c>
      <c r="N5" s="90">
        <f t="shared" ref="N5:Q5" si="0">SUM(N6:N12)</f>
        <v>2.5299999999999998</v>
      </c>
      <c r="O5" s="90">
        <f t="shared" si="0"/>
        <v>2.75</v>
      </c>
      <c r="P5" s="90">
        <f t="shared" si="0"/>
        <v>3.0949999999999998</v>
      </c>
      <c r="Q5" s="90">
        <f t="shared" si="0"/>
        <v>1.75</v>
      </c>
      <c r="R5" s="91">
        <v>0.05</v>
      </c>
      <c r="S5" s="92">
        <f>M5*5/100</f>
        <v>0.50624999999999998</v>
      </c>
    </row>
    <row r="6" spans="1:19" ht="33.75" x14ac:dyDescent="0.25">
      <c r="A6" s="24"/>
      <c r="B6" s="24"/>
      <c r="C6" s="55"/>
      <c r="D6" s="56"/>
      <c r="E6" s="56"/>
      <c r="F6" s="57"/>
      <c r="G6" s="57"/>
      <c r="H6" s="23"/>
      <c r="I6" s="25"/>
      <c r="J6" s="51" t="s">
        <v>46</v>
      </c>
      <c r="K6" s="50" t="s">
        <v>108</v>
      </c>
      <c r="L6" s="50">
        <v>796</v>
      </c>
      <c r="M6" s="43">
        <f t="shared" ref="M6:M13" si="1">N6+O6+P6+Q6</f>
        <v>0.34499999999999997</v>
      </c>
      <c r="N6" s="43">
        <v>0.3</v>
      </c>
      <c r="O6" s="43"/>
      <c r="P6" s="43">
        <v>4.4999999999999998E-2</v>
      </c>
      <c r="Q6" s="43"/>
      <c r="R6" s="42">
        <v>0.05</v>
      </c>
      <c r="S6" s="31">
        <f t="shared" ref="S6:S20" si="2">M6*5/100</f>
        <v>1.7249999999999998E-2</v>
      </c>
    </row>
    <row r="7" spans="1:19" ht="33.75" x14ac:dyDescent="0.25">
      <c r="A7" s="24"/>
      <c r="B7" s="24"/>
      <c r="C7" s="55"/>
      <c r="D7" s="56"/>
      <c r="E7" s="56"/>
      <c r="F7" s="57"/>
      <c r="G7" s="57"/>
      <c r="H7" s="23"/>
      <c r="I7" s="25"/>
      <c r="J7" s="51" t="s">
        <v>47</v>
      </c>
      <c r="K7" s="50" t="s">
        <v>108</v>
      </c>
      <c r="L7" s="50">
        <v>796</v>
      </c>
      <c r="M7" s="43">
        <f t="shared" si="1"/>
        <v>1.6</v>
      </c>
      <c r="N7" s="43">
        <v>0.3</v>
      </c>
      <c r="O7" s="43">
        <v>1</v>
      </c>
      <c r="P7" s="43">
        <v>0.3</v>
      </c>
      <c r="Q7" s="43"/>
      <c r="R7" s="42">
        <v>0.05</v>
      </c>
      <c r="S7" s="31">
        <f t="shared" si="2"/>
        <v>0.08</v>
      </c>
    </row>
    <row r="8" spans="1:19" ht="56.25" x14ac:dyDescent="0.25">
      <c r="A8" s="24"/>
      <c r="B8" s="24"/>
      <c r="C8" s="55"/>
      <c r="D8" s="56"/>
      <c r="E8" s="56"/>
      <c r="F8" s="57"/>
      <c r="G8" s="57"/>
      <c r="H8" s="23"/>
      <c r="I8" s="25"/>
      <c r="J8" s="48" t="s">
        <v>48</v>
      </c>
      <c r="K8" s="50" t="s">
        <v>108</v>
      </c>
      <c r="L8" s="50">
        <v>796</v>
      </c>
      <c r="M8" s="43">
        <f t="shared" si="1"/>
        <v>1</v>
      </c>
      <c r="N8" s="46"/>
      <c r="O8" s="46"/>
      <c r="P8" s="46">
        <v>1</v>
      </c>
      <c r="Q8" s="46"/>
      <c r="R8" s="42">
        <v>0.05</v>
      </c>
      <c r="S8" s="47">
        <f t="shared" si="2"/>
        <v>0.05</v>
      </c>
    </row>
    <row r="9" spans="1:19" ht="22.5" x14ac:dyDescent="0.25">
      <c r="A9" s="24"/>
      <c r="B9" s="24"/>
      <c r="C9" s="55"/>
      <c r="D9" s="56"/>
      <c r="E9" s="56"/>
      <c r="F9" s="57"/>
      <c r="G9" s="57"/>
      <c r="H9" s="23"/>
      <c r="I9" s="25"/>
      <c r="J9" s="51" t="s">
        <v>49</v>
      </c>
      <c r="K9" s="50" t="s">
        <v>108</v>
      </c>
      <c r="L9" s="50">
        <v>796</v>
      </c>
      <c r="M9" s="43">
        <f t="shared" si="1"/>
        <v>0.09</v>
      </c>
      <c r="N9" s="43">
        <v>0.09</v>
      </c>
      <c r="O9" s="43"/>
      <c r="P9" s="43"/>
      <c r="Q9" s="43"/>
      <c r="R9" s="42">
        <v>0.05</v>
      </c>
      <c r="S9" s="31">
        <f t="shared" si="2"/>
        <v>4.4999999999999997E-3</v>
      </c>
    </row>
    <row r="10" spans="1:19" ht="33.75" x14ac:dyDescent="0.25">
      <c r="A10" s="24"/>
      <c r="B10" s="24"/>
      <c r="C10" s="55"/>
      <c r="D10" s="56"/>
      <c r="E10" s="56"/>
      <c r="F10" s="57"/>
      <c r="G10" s="57"/>
      <c r="H10" s="23"/>
      <c r="I10" s="25"/>
      <c r="J10" s="48" t="s">
        <v>50</v>
      </c>
      <c r="K10" s="50" t="s">
        <v>108</v>
      </c>
      <c r="L10" s="50">
        <v>796</v>
      </c>
      <c r="M10" s="43">
        <f t="shared" si="1"/>
        <v>0.09</v>
      </c>
      <c r="N10" s="46">
        <v>0.09</v>
      </c>
      <c r="O10" s="46"/>
      <c r="P10" s="46"/>
      <c r="Q10" s="46"/>
      <c r="R10" s="42">
        <v>0.05</v>
      </c>
      <c r="S10" s="47">
        <f t="shared" si="2"/>
        <v>4.4999999999999997E-3</v>
      </c>
    </row>
    <row r="11" spans="1:19" ht="45" x14ac:dyDescent="0.25">
      <c r="A11" s="24"/>
      <c r="B11" s="24"/>
      <c r="C11" s="55"/>
      <c r="D11" s="56"/>
      <c r="E11" s="56"/>
      <c r="F11" s="57"/>
      <c r="G11" s="57"/>
      <c r="H11" s="23"/>
      <c r="I11" s="25"/>
      <c r="J11" s="51" t="s">
        <v>51</v>
      </c>
      <c r="K11" s="50" t="s">
        <v>108</v>
      </c>
      <c r="L11" s="50">
        <v>796</v>
      </c>
      <c r="M11" s="43">
        <f t="shared" si="1"/>
        <v>3.5</v>
      </c>
      <c r="N11" s="43">
        <v>0.875</v>
      </c>
      <c r="O11" s="43">
        <v>0.875</v>
      </c>
      <c r="P11" s="43">
        <v>0.875</v>
      </c>
      <c r="Q11" s="43">
        <v>0.875</v>
      </c>
      <c r="R11" s="42">
        <v>0.05</v>
      </c>
      <c r="S11" s="31">
        <f t="shared" si="2"/>
        <v>0.17499999999999999</v>
      </c>
    </row>
    <row r="12" spans="1:19" ht="45" x14ac:dyDescent="0.25">
      <c r="A12" s="24"/>
      <c r="B12" s="24"/>
      <c r="C12" s="55"/>
      <c r="D12" s="56"/>
      <c r="E12" s="56"/>
      <c r="F12" s="57"/>
      <c r="G12" s="57"/>
      <c r="H12" s="23"/>
      <c r="I12" s="25"/>
      <c r="J12" s="51" t="s">
        <v>58</v>
      </c>
      <c r="K12" s="50" t="s">
        <v>108</v>
      </c>
      <c r="L12" s="50">
        <v>796</v>
      </c>
      <c r="M12" s="43">
        <f t="shared" si="1"/>
        <v>3.5</v>
      </c>
      <c r="N12" s="43">
        <v>0.875</v>
      </c>
      <c r="O12" s="43">
        <v>0.875</v>
      </c>
      <c r="P12" s="43">
        <v>0.875</v>
      </c>
      <c r="Q12" s="43">
        <v>0.875</v>
      </c>
      <c r="R12" s="42">
        <v>0.05</v>
      </c>
      <c r="S12" s="31">
        <f t="shared" si="2"/>
        <v>0.17499999999999999</v>
      </c>
    </row>
    <row r="13" spans="1:19" s="78" customFormat="1" ht="48" x14ac:dyDescent="0.25">
      <c r="A13" s="74" t="s">
        <v>137</v>
      </c>
      <c r="B13" s="74" t="s">
        <v>138</v>
      </c>
      <c r="C13" s="188" t="s">
        <v>27</v>
      </c>
      <c r="D13" s="189"/>
      <c r="E13" s="189"/>
      <c r="F13" s="190"/>
      <c r="G13" s="94" t="s">
        <v>28</v>
      </c>
      <c r="H13" s="89" t="s">
        <v>30</v>
      </c>
      <c r="I13" s="86" t="s">
        <v>168</v>
      </c>
      <c r="J13" s="82" t="s">
        <v>181</v>
      </c>
      <c r="K13" s="82" t="s">
        <v>180</v>
      </c>
      <c r="L13" s="75">
        <v>796</v>
      </c>
      <c r="M13" s="28">
        <f t="shared" si="1"/>
        <v>2.61</v>
      </c>
      <c r="N13" s="79">
        <v>0.48</v>
      </c>
      <c r="O13" s="79">
        <v>1</v>
      </c>
      <c r="P13" s="79">
        <v>0.63</v>
      </c>
      <c r="Q13" s="79">
        <v>0.5</v>
      </c>
      <c r="R13" s="76">
        <v>0.05</v>
      </c>
      <c r="S13" s="80">
        <f t="shared" si="2"/>
        <v>0.13049999999999998</v>
      </c>
    </row>
    <row r="14" spans="1:19" s="78" customFormat="1" ht="44.45" customHeight="1" x14ac:dyDescent="0.25">
      <c r="A14" s="74" t="s">
        <v>139</v>
      </c>
      <c r="B14" s="81" t="s">
        <v>140</v>
      </c>
      <c r="C14" s="188" t="s">
        <v>32</v>
      </c>
      <c r="D14" s="189"/>
      <c r="E14" s="189"/>
      <c r="F14" s="190"/>
      <c r="G14" s="94" t="s">
        <v>28</v>
      </c>
      <c r="H14" s="89" t="s">
        <v>30</v>
      </c>
      <c r="I14" s="89" t="s">
        <v>33</v>
      </c>
      <c r="J14" s="86" t="s">
        <v>171</v>
      </c>
      <c r="K14" s="86" t="s">
        <v>172</v>
      </c>
      <c r="L14" s="75">
        <v>796</v>
      </c>
      <c r="M14" s="28">
        <f>SUM(M15:M21)</f>
        <v>26.204000000000001</v>
      </c>
      <c r="N14" s="28">
        <f t="shared" ref="N14:Q14" si="3">SUM(N15:N21)</f>
        <v>4.88</v>
      </c>
      <c r="O14" s="28">
        <f t="shared" si="3"/>
        <v>7.8</v>
      </c>
      <c r="P14" s="28">
        <f t="shared" si="3"/>
        <v>6.7789999999999999</v>
      </c>
      <c r="Q14" s="28">
        <f t="shared" si="3"/>
        <v>6.7450000000000001</v>
      </c>
      <c r="R14" s="76">
        <v>0.05</v>
      </c>
      <c r="S14" s="77">
        <f t="shared" si="2"/>
        <v>1.3102</v>
      </c>
    </row>
    <row r="15" spans="1:19" ht="57" customHeight="1" x14ac:dyDescent="0.25">
      <c r="A15" s="24"/>
      <c r="B15" s="24"/>
      <c r="C15" s="136"/>
      <c r="D15" s="137"/>
      <c r="E15" s="137"/>
      <c r="F15" s="138"/>
      <c r="G15" s="54"/>
      <c r="H15" s="23"/>
      <c r="I15" s="23"/>
      <c r="J15" s="51" t="s">
        <v>52</v>
      </c>
      <c r="K15" s="49" t="s">
        <v>127</v>
      </c>
      <c r="L15" s="50">
        <v>796</v>
      </c>
      <c r="M15" s="43">
        <f>N15+O15+P15+Q15</f>
        <v>0.34500000000000003</v>
      </c>
      <c r="N15" s="43">
        <v>0.33</v>
      </c>
      <c r="O15" s="43">
        <v>0</v>
      </c>
      <c r="P15" s="43">
        <v>0</v>
      </c>
      <c r="Q15" s="43">
        <v>1.4999999999999999E-2</v>
      </c>
      <c r="R15" s="42">
        <v>0.05</v>
      </c>
      <c r="S15" s="31">
        <f t="shared" si="2"/>
        <v>1.7250000000000001E-2</v>
      </c>
    </row>
    <row r="16" spans="1:19" ht="33.75" x14ac:dyDescent="0.25">
      <c r="A16" s="24"/>
      <c r="B16" s="24"/>
      <c r="C16" s="52"/>
      <c r="D16" s="53"/>
      <c r="E16" s="53"/>
      <c r="F16" s="54"/>
      <c r="G16" s="54"/>
      <c r="H16" s="23"/>
      <c r="I16" s="25"/>
      <c r="J16" s="48" t="s">
        <v>53</v>
      </c>
      <c r="K16" s="49" t="s">
        <v>127</v>
      </c>
      <c r="L16" s="50">
        <v>796</v>
      </c>
      <c r="M16" s="43">
        <f t="shared" ref="M16:M20" si="4">N16+O16+P16+Q16</f>
        <v>4</v>
      </c>
      <c r="N16" s="46">
        <v>0.8</v>
      </c>
      <c r="O16" s="46">
        <v>2</v>
      </c>
      <c r="P16" s="46">
        <v>0.6</v>
      </c>
      <c r="Q16" s="46">
        <v>0.6</v>
      </c>
      <c r="R16" s="42">
        <v>0.05</v>
      </c>
      <c r="S16" s="47">
        <f t="shared" si="2"/>
        <v>0.2</v>
      </c>
    </row>
    <row r="17" spans="1:19" ht="33.75" x14ac:dyDescent="0.25">
      <c r="A17" s="24"/>
      <c r="B17" s="24"/>
      <c r="C17" s="52"/>
      <c r="D17" s="53"/>
      <c r="E17" s="53"/>
      <c r="F17" s="54"/>
      <c r="G17" s="54"/>
      <c r="H17" s="23"/>
      <c r="I17" s="25"/>
      <c r="J17" s="48" t="s">
        <v>54</v>
      </c>
      <c r="K17" s="49" t="s">
        <v>127</v>
      </c>
      <c r="L17" s="50">
        <v>796</v>
      </c>
      <c r="M17" s="43">
        <f t="shared" si="4"/>
        <v>4.33</v>
      </c>
      <c r="N17" s="46">
        <v>0</v>
      </c>
      <c r="O17" s="46">
        <v>1</v>
      </c>
      <c r="P17" s="46">
        <v>2</v>
      </c>
      <c r="Q17" s="46">
        <v>1.33</v>
      </c>
      <c r="R17" s="42">
        <v>0.05</v>
      </c>
      <c r="S17" s="47">
        <f t="shared" si="2"/>
        <v>0.2165</v>
      </c>
    </row>
    <row r="18" spans="1:19" ht="33.75" x14ac:dyDescent="0.25">
      <c r="A18" s="24"/>
      <c r="B18" s="24"/>
      <c r="C18" s="52"/>
      <c r="D18" s="53"/>
      <c r="E18" s="53"/>
      <c r="F18" s="54"/>
      <c r="G18" s="54"/>
      <c r="H18" s="23"/>
      <c r="I18" s="25"/>
      <c r="J18" s="48" t="s">
        <v>55</v>
      </c>
      <c r="K18" s="49" t="s">
        <v>127</v>
      </c>
      <c r="L18" s="50">
        <v>796</v>
      </c>
      <c r="M18" s="43">
        <f t="shared" si="4"/>
        <v>1.9</v>
      </c>
      <c r="N18" s="46">
        <v>0.45</v>
      </c>
      <c r="O18" s="46">
        <v>0.5</v>
      </c>
      <c r="P18" s="46">
        <v>0.45</v>
      </c>
      <c r="Q18" s="46">
        <v>0.5</v>
      </c>
      <c r="R18" s="42">
        <v>0.05</v>
      </c>
      <c r="S18" s="47">
        <f t="shared" si="2"/>
        <v>9.5000000000000001E-2</v>
      </c>
    </row>
    <row r="19" spans="1:19" ht="33.75" x14ac:dyDescent="0.25">
      <c r="A19" s="24"/>
      <c r="B19" s="24"/>
      <c r="C19" s="52"/>
      <c r="D19" s="53"/>
      <c r="E19" s="53"/>
      <c r="F19" s="54"/>
      <c r="G19" s="54"/>
      <c r="H19" s="23"/>
      <c r="I19" s="25"/>
      <c r="J19" s="51" t="s">
        <v>56</v>
      </c>
      <c r="K19" s="49" t="s">
        <v>127</v>
      </c>
      <c r="L19" s="50">
        <v>796</v>
      </c>
      <c r="M19" s="43">
        <f t="shared" si="4"/>
        <v>6.3</v>
      </c>
      <c r="N19" s="43">
        <v>1</v>
      </c>
      <c r="O19" s="43">
        <v>2</v>
      </c>
      <c r="P19" s="43">
        <v>1.3</v>
      </c>
      <c r="Q19" s="43">
        <v>2</v>
      </c>
      <c r="R19" s="42">
        <v>0.05</v>
      </c>
      <c r="S19" s="31">
        <f t="shared" si="2"/>
        <v>0.315</v>
      </c>
    </row>
    <row r="20" spans="1:19" ht="33.75" x14ac:dyDescent="0.25">
      <c r="A20" s="24"/>
      <c r="B20" s="24"/>
      <c r="C20" s="52"/>
      <c r="D20" s="53"/>
      <c r="E20" s="53"/>
      <c r="F20" s="54"/>
      <c r="G20" s="54"/>
      <c r="H20" s="23"/>
      <c r="I20" s="25"/>
      <c r="J20" s="51" t="s">
        <v>57</v>
      </c>
      <c r="K20" s="49" t="s">
        <v>127</v>
      </c>
      <c r="L20" s="50">
        <v>796</v>
      </c>
      <c r="M20" s="43">
        <f t="shared" si="4"/>
        <v>3.2</v>
      </c>
      <c r="N20" s="43">
        <v>0.8</v>
      </c>
      <c r="O20" s="43">
        <v>0.8</v>
      </c>
      <c r="P20" s="43">
        <v>0.8</v>
      </c>
      <c r="Q20" s="43">
        <v>0.8</v>
      </c>
      <c r="R20" s="42">
        <v>0.05</v>
      </c>
      <c r="S20" s="31">
        <f t="shared" si="2"/>
        <v>0.16</v>
      </c>
    </row>
    <row r="21" spans="1:19" ht="45" x14ac:dyDescent="0.25">
      <c r="A21" s="24"/>
      <c r="B21" s="24"/>
      <c r="C21" s="64"/>
      <c r="D21" s="65"/>
      <c r="E21" s="65"/>
      <c r="F21" s="66"/>
      <c r="G21" s="66"/>
      <c r="H21" s="23"/>
      <c r="I21" s="25"/>
      <c r="J21" s="68" t="s">
        <v>182</v>
      </c>
      <c r="K21" s="67" t="s">
        <v>127</v>
      </c>
      <c r="L21" s="70">
        <v>797</v>
      </c>
      <c r="M21" s="43">
        <f t="shared" ref="M21" si="5">N21+O21+P21+Q21</f>
        <v>6.1289999999999996</v>
      </c>
      <c r="N21" s="43">
        <v>1.5</v>
      </c>
      <c r="O21" s="43">
        <v>1.5</v>
      </c>
      <c r="P21" s="43">
        <v>1.629</v>
      </c>
      <c r="Q21" s="43">
        <v>1.5</v>
      </c>
      <c r="R21" s="42">
        <v>0.05</v>
      </c>
      <c r="S21" s="31">
        <f t="shared" ref="S21" si="6">M21*5/100</f>
        <v>0.30644999999999994</v>
      </c>
    </row>
    <row r="22" spans="1:19" s="78" customFormat="1" ht="67.150000000000006" customHeight="1" x14ac:dyDescent="0.25">
      <c r="A22" s="74" t="s">
        <v>150</v>
      </c>
      <c r="B22" s="74"/>
      <c r="C22" s="188" t="s">
        <v>149</v>
      </c>
      <c r="D22" s="189"/>
      <c r="E22" s="189"/>
      <c r="F22" s="190"/>
      <c r="G22" s="94" t="s">
        <v>106</v>
      </c>
      <c r="H22" s="89"/>
      <c r="I22" s="95" t="s">
        <v>33</v>
      </c>
      <c r="J22" s="86" t="s">
        <v>171</v>
      </c>
      <c r="K22" s="86" t="s">
        <v>172</v>
      </c>
      <c r="L22" s="75">
        <v>796</v>
      </c>
      <c r="M22" s="28">
        <f t="shared" ref="M22" si="7">N22+O22+P22+Q22</f>
        <v>0</v>
      </c>
      <c r="N22" s="28">
        <v>0</v>
      </c>
      <c r="O22" s="28">
        <v>0</v>
      </c>
      <c r="P22" s="28">
        <v>0</v>
      </c>
      <c r="Q22" s="28">
        <v>0</v>
      </c>
      <c r="R22" s="76">
        <v>0.05</v>
      </c>
      <c r="S22" s="77">
        <f t="shared" ref="S22" si="8">M22*5/100</f>
        <v>0</v>
      </c>
    </row>
    <row r="23" spans="1:19" s="78" customFormat="1" ht="67.150000000000006" customHeight="1" x14ac:dyDescent="0.25">
      <c r="A23" s="74"/>
      <c r="B23" s="74" t="s">
        <v>148</v>
      </c>
      <c r="C23" s="188" t="s">
        <v>149</v>
      </c>
      <c r="D23" s="189"/>
      <c r="E23" s="189"/>
      <c r="F23" s="190"/>
      <c r="G23" s="94"/>
      <c r="H23" s="89" t="s">
        <v>30</v>
      </c>
      <c r="I23" s="95" t="s">
        <v>33</v>
      </c>
      <c r="J23" s="86" t="s">
        <v>171</v>
      </c>
      <c r="K23" s="86" t="s">
        <v>172</v>
      </c>
      <c r="L23" s="75">
        <v>797</v>
      </c>
      <c r="M23" s="28">
        <f t="shared" ref="M23" si="9">N23+O23+P23+Q23</f>
        <v>0</v>
      </c>
      <c r="N23" s="28">
        <v>0</v>
      </c>
      <c r="O23" s="28">
        <v>0</v>
      </c>
      <c r="P23" s="28">
        <v>0</v>
      </c>
      <c r="Q23" s="28">
        <v>0</v>
      </c>
      <c r="R23" s="76">
        <v>0.05</v>
      </c>
      <c r="S23" s="77">
        <f t="shared" ref="S23" si="10">M23*5/100</f>
        <v>0</v>
      </c>
    </row>
    <row r="24" spans="1:19" s="78" customFormat="1" ht="68.45" customHeight="1" x14ac:dyDescent="0.25">
      <c r="A24" s="74"/>
      <c r="B24" s="74" t="s">
        <v>125</v>
      </c>
      <c r="C24" s="188" t="s">
        <v>126</v>
      </c>
      <c r="D24" s="189"/>
      <c r="E24" s="189"/>
      <c r="F24" s="190"/>
      <c r="G24" s="89"/>
      <c r="H24" s="89" t="s">
        <v>30</v>
      </c>
      <c r="I24" s="86" t="s">
        <v>105</v>
      </c>
      <c r="J24" s="86" t="s">
        <v>105</v>
      </c>
      <c r="K24" s="86" t="s">
        <v>128</v>
      </c>
      <c r="L24" s="75">
        <v>796</v>
      </c>
      <c r="M24" s="28">
        <f t="shared" ref="M24:M26" si="11">N24+O24+P24+Q24</f>
        <v>0</v>
      </c>
      <c r="N24" s="28">
        <v>0</v>
      </c>
      <c r="O24" s="28">
        <v>0</v>
      </c>
      <c r="P24" s="28">
        <v>0</v>
      </c>
      <c r="Q24" s="28">
        <v>0</v>
      </c>
      <c r="R24" s="76">
        <v>0.05</v>
      </c>
      <c r="S24" s="77">
        <f t="shared" ref="S24:S26" si="12">M24*5/100</f>
        <v>0</v>
      </c>
    </row>
    <row r="25" spans="1:19" s="78" customFormat="1" ht="68.45" customHeight="1" x14ac:dyDescent="0.25">
      <c r="A25" s="74" t="s">
        <v>151</v>
      </c>
      <c r="B25" s="74"/>
      <c r="C25" s="188" t="s">
        <v>152</v>
      </c>
      <c r="D25" s="189"/>
      <c r="E25" s="189"/>
      <c r="F25" s="190"/>
      <c r="G25" s="94" t="s">
        <v>106</v>
      </c>
      <c r="H25" s="89"/>
      <c r="I25" s="95" t="s">
        <v>105</v>
      </c>
      <c r="J25" s="86" t="s">
        <v>165</v>
      </c>
      <c r="K25" s="86" t="s">
        <v>128</v>
      </c>
      <c r="L25" s="75">
        <v>796</v>
      </c>
      <c r="M25" s="28">
        <f t="shared" si="11"/>
        <v>0</v>
      </c>
      <c r="N25" s="28">
        <v>0</v>
      </c>
      <c r="O25" s="28">
        <v>0</v>
      </c>
      <c r="P25" s="28">
        <v>0</v>
      </c>
      <c r="Q25" s="28">
        <v>0</v>
      </c>
      <c r="R25" s="76">
        <v>0.05</v>
      </c>
      <c r="S25" s="77">
        <f t="shared" si="12"/>
        <v>0</v>
      </c>
    </row>
    <row r="26" spans="1:19" s="78" customFormat="1" ht="30.6" customHeight="1" x14ac:dyDescent="0.25">
      <c r="A26" s="74" t="s">
        <v>151</v>
      </c>
      <c r="B26" s="74"/>
      <c r="C26" s="188" t="s">
        <v>152</v>
      </c>
      <c r="D26" s="189"/>
      <c r="E26" s="189"/>
      <c r="F26" s="190"/>
      <c r="G26" s="94" t="s">
        <v>106</v>
      </c>
      <c r="H26" s="89"/>
      <c r="I26" s="95" t="s">
        <v>153</v>
      </c>
      <c r="J26" s="86" t="s">
        <v>169</v>
      </c>
      <c r="K26" s="86" t="s">
        <v>170</v>
      </c>
      <c r="L26" s="75">
        <v>642</v>
      </c>
      <c r="M26" s="28">
        <f t="shared" si="11"/>
        <v>0</v>
      </c>
      <c r="N26" s="28">
        <v>0</v>
      </c>
      <c r="O26" s="28">
        <v>0</v>
      </c>
      <c r="P26" s="28">
        <v>0</v>
      </c>
      <c r="Q26" s="28">
        <v>0</v>
      </c>
      <c r="R26" s="76">
        <v>0.05</v>
      </c>
      <c r="S26" s="77">
        <f t="shared" si="12"/>
        <v>0</v>
      </c>
    </row>
    <row r="27" spans="1:19" ht="24.6" customHeight="1" x14ac:dyDescent="0.25">
      <c r="A27" s="59"/>
      <c r="M27" s="83">
        <f>M26+M25+M24+M22+M14+M13+M5</f>
        <v>38.939</v>
      </c>
      <c r="R27" s="84"/>
      <c r="S27" s="85"/>
    </row>
    <row r="28" spans="1:19" ht="15.75" x14ac:dyDescent="0.25">
      <c r="A28" s="19" t="s">
        <v>120</v>
      </c>
    </row>
  </sheetData>
  <mergeCells count="26">
    <mergeCell ref="C25:F25"/>
    <mergeCell ref="C26:F26"/>
    <mergeCell ref="C23:F23"/>
    <mergeCell ref="A2:B4"/>
    <mergeCell ref="C2:H2"/>
    <mergeCell ref="C15:F15"/>
    <mergeCell ref="C22:F22"/>
    <mergeCell ref="C24:F24"/>
    <mergeCell ref="C5:F5"/>
    <mergeCell ref="C13:F13"/>
    <mergeCell ref="C14:F14"/>
    <mergeCell ref="J2:L2"/>
    <mergeCell ref="M2:Q2"/>
    <mergeCell ref="R2:S2"/>
    <mergeCell ref="C3:H4"/>
    <mergeCell ref="I3:I4"/>
    <mergeCell ref="J3:J4"/>
    <mergeCell ref="K3:K4"/>
    <mergeCell ref="L3:L4"/>
    <mergeCell ref="S3:S4"/>
    <mergeCell ref="M3:M4"/>
    <mergeCell ref="N3:N4"/>
    <mergeCell ref="O3:O4"/>
    <mergeCell ref="P3:P4"/>
    <mergeCell ref="Q3:Q4"/>
    <mergeCell ref="R3:R4"/>
  </mergeCells>
  <pageMargins left="0" right="0" top="0.35433070866141736" bottom="0.15748031496062992" header="0" footer="0"/>
  <pageSetup paperSize="9" scale="8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zoomScale="93" zoomScaleNormal="93" workbookViewId="0">
      <selection activeCell="K15" sqref="K15"/>
    </sheetView>
  </sheetViews>
  <sheetFormatPr defaultRowHeight="15" x14ac:dyDescent="0.25"/>
  <cols>
    <col min="1" max="1" width="8.5703125" customWidth="1"/>
    <col min="2" max="2" width="6.7109375" customWidth="1"/>
    <col min="6" max="6" width="7.85546875" customWidth="1"/>
    <col min="9" max="9" width="14.140625" customWidth="1"/>
    <col min="10" max="10" width="12.5703125" customWidth="1"/>
    <col min="11" max="11" width="9.42578125" customWidth="1"/>
  </cols>
  <sheetData>
    <row r="1" spans="1:19" ht="18.75" x14ac:dyDescent="0.3">
      <c r="A1" s="20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/>
      <c r="N1" s="19"/>
      <c r="O1" s="19"/>
      <c r="P1" s="19"/>
      <c r="Q1" s="19"/>
    </row>
    <row r="2" spans="1:19" ht="89.25" x14ac:dyDescent="0.25">
      <c r="A2" s="139" t="s">
        <v>38</v>
      </c>
      <c r="B2" s="139"/>
      <c r="C2" s="139" t="s">
        <v>41</v>
      </c>
      <c r="D2" s="139"/>
      <c r="E2" s="139"/>
      <c r="F2" s="139"/>
      <c r="G2" s="139"/>
      <c r="H2" s="139"/>
      <c r="I2" s="70" t="s">
        <v>40</v>
      </c>
      <c r="J2" s="136" t="s">
        <v>44</v>
      </c>
      <c r="K2" s="137"/>
      <c r="L2" s="138"/>
      <c r="M2" s="139" t="s">
        <v>114</v>
      </c>
      <c r="N2" s="139"/>
      <c r="O2" s="139"/>
      <c r="P2" s="139"/>
      <c r="Q2" s="139"/>
      <c r="R2" s="152" t="s">
        <v>113</v>
      </c>
      <c r="S2" s="152"/>
    </row>
    <row r="3" spans="1:19" x14ac:dyDescent="0.25">
      <c r="A3" s="139"/>
      <c r="B3" s="139"/>
      <c r="C3" s="153" t="s">
        <v>42</v>
      </c>
      <c r="D3" s="153"/>
      <c r="E3" s="153"/>
      <c r="F3" s="153"/>
      <c r="G3" s="153"/>
      <c r="H3" s="153"/>
      <c r="I3" s="140" t="s">
        <v>42</v>
      </c>
      <c r="J3" s="140" t="s">
        <v>42</v>
      </c>
      <c r="K3" s="140" t="s">
        <v>85</v>
      </c>
      <c r="L3" s="158" t="s">
        <v>110</v>
      </c>
      <c r="M3" s="187" t="s">
        <v>197</v>
      </c>
      <c r="N3" s="140" t="s">
        <v>115</v>
      </c>
      <c r="O3" s="140" t="s">
        <v>116</v>
      </c>
      <c r="P3" s="140" t="s">
        <v>117</v>
      </c>
      <c r="Q3" s="140" t="s">
        <v>118</v>
      </c>
      <c r="R3" s="151" t="s">
        <v>90</v>
      </c>
      <c r="S3" s="151" t="s">
        <v>91</v>
      </c>
    </row>
    <row r="4" spans="1:19" x14ac:dyDescent="0.25">
      <c r="A4" s="139"/>
      <c r="B4" s="139"/>
      <c r="C4" s="153"/>
      <c r="D4" s="153"/>
      <c r="E4" s="153"/>
      <c r="F4" s="153"/>
      <c r="G4" s="153"/>
      <c r="H4" s="153"/>
      <c r="I4" s="140"/>
      <c r="J4" s="140"/>
      <c r="K4" s="140"/>
      <c r="L4" s="159"/>
      <c r="M4" s="187"/>
      <c r="N4" s="140"/>
      <c r="O4" s="140"/>
      <c r="P4" s="140"/>
      <c r="Q4" s="140"/>
      <c r="R4" s="151"/>
      <c r="S4" s="151"/>
    </row>
    <row r="5" spans="1:19" ht="51" customHeight="1" x14ac:dyDescent="0.25">
      <c r="A5" s="163" t="s">
        <v>146</v>
      </c>
      <c r="B5" s="164"/>
      <c r="C5" s="136" t="s">
        <v>94</v>
      </c>
      <c r="D5" s="137"/>
      <c r="E5" s="137"/>
      <c r="F5" s="138"/>
      <c r="G5" s="165" t="s">
        <v>30</v>
      </c>
      <c r="H5" s="166"/>
      <c r="I5" s="70" t="s">
        <v>176</v>
      </c>
      <c r="J5" s="70" t="s">
        <v>165</v>
      </c>
      <c r="K5" s="70" t="s">
        <v>128</v>
      </c>
      <c r="L5" s="70">
        <v>796</v>
      </c>
      <c r="M5" s="28">
        <f t="shared" ref="M5" si="0">N5+O5+P5+Q5</f>
        <v>0</v>
      </c>
      <c r="N5" s="28">
        <v>0</v>
      </c>
      <c r="O5" s="28">
        <v>0</v>
      </c>
      <c r="P5" s="28">
        <v>0</v>
      </c>
      <c r="Q5" s="28">
        <v>0</v>
      </c>
      <c r="R5" s="42">
        <v>0.05</v>
      </c>
      <c r="S5" s="31">
        <f t="shared" ref="S5" si="1">M5*5/100</f>
        <v>0</v>
      </c>
    </row>
    <row r="6" spans="1:19" x14ac:dyDescent="0.25">
      <c r="A6" s="59"/>
    </row>
  </sheetData>
  <mergeCells count="20">
    <mergeCell ref="M2:Q2"/>
    <mergeCell ref="R2:S2"/>
    <mergeCell ref="C3:H4"/>
    <mergeCell ref="I3:I4"/>
    <mergeCell ref="S3:S4"/>
    <mergeCell ref="M3:M4"/>
    <mergeCell ref="N3:N4"/>
    <mergeCell ref="O3:O4"/>
    <mergeCell ref="P3:P4"/>
    <mergeCell ref="Q3:Q4"/>
    <mergeCell ref="R3:R4"/>
    <mergeCell ref="J3:J4"/>
    <mergeCell ref="K3:K4"/>
    <mergeCell ref="L3:L4"/>
    <mergeCell ref="J2:L2"/>
    <mergeCell ref="C5:F5"/>
    <mergeCell ref="A5:B5"/>
    <mergeCell ref="G5:H5"/>
    <mergeCell ref="A2:B4"/>
    <mergeCell ref="C2:H2"/>
  </mergeCells>
  <pageMargins left="0" right="0" top="0.55118110236220474" bottom="0.35433070866141736" header="0" footer="0"/>
  <pageSetup paperSize="9"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zoomScale="91" zoomScaleNormal="91" workbookViewId="0">
      <selection activeCell="P16" sqref="P16"/>
    </sheetView>
  </sheetViews>
  <sheetFormatPr defaultRowHeight="15" x14ac:dyDescent="0.25"/>
  <cols>
    <col min="1" max="1" width="8.5703125" customWidth="1"/>
    <col min="2" max="2" width="2.85546875" customWidth="1"/>
    <col min="6" max="6" width="7" customWidth="1"/>
    <col min="7" max="7" width="6.85546875" customWidth="1"/>
    <col min="8" max="8" width="2.7109375" customWidth="1"/>
    <col min="9" max="9" width="13.7109375" customWidth="1"/>
    <col min="10" max="10" width="11.7109375" customWidth="1"/>
    <col min="11" max="11" width="8.28515625" customWidth="1"/>
    <col min="18" max="18" width="7" customWidth="1"/>
  </cols>
  <sheetData>
    <row r="1" spans="1:19" ht="18.75" x14ac:dyDescent="0.3">
      <c r="A1" s="20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/>
      <c r="N1" s="19"/>
      <c r="O1" s="19"/>
      <c r="P1" s="19"/>
      <c r="Q1" s="19"/>
    </row>
    <row r="2" spans="1:19" ht="89.25" x14ac:dyDescent="0.25">
      <c r="A2" s="139" t="s">
        <v>38</v>
      </c>
      <c r="B2" s="139"/>
      <c r="C2" s="139" t="s">
        <v>41</v>
      </c>
      <c r="D2" s="139"/>
      <c r="E2" s="139"/>
      <c r="F2" s="139"/>
      <c r="G2" s="139"/>
      <c r="H2" s="139"/>
      <c r="I2" s="70" t="s">
        <v>40</v>
      </c>
      <c r="J2" s="136" t="s">
        <v>44</v>
      </c>
      <c r="K2" s="137"/>
      <c r="L2" s="138"/>
      <c r="M2" s="139" t="s">
        <v>114</v>
      </c>
      <c r="N2" s="139"/>
      <c r="O2" s="139"/>
      <c r="P2" s="139"/>
      <c r="Q2" s="139"/>
      <c r="R2" s="152" t="s">
        <v>113</v>
      </c>
      <c r="S2" s="152"/>
    </row>
    <row r="3" spans="1:19" x14ac:dyDescent="0.25">
      <c r="A3" s="139"/>
      <c r="B3" s="139"/>
      <c r="C3" s="153" t="s">
        <v>42</v>
      </c>
      <c r="D3" s="153"/>
      <c r="E3" s="153"/>
      <c r="F3" s="153"/>
      <c r="G3" s="153"/>
      <c r="H3" s="153"/>
      <c r="I3" s="140" t="s">
        <v>42</v>
      </c>
      <c r="J3" s="140" t="s">
        <v>42</v>
      </c>
      <c r="K3" s="140" t="s">
        <v>85</v>
      </c>
      <c r="L3" s="158" t="s">
        <v>110</v>
      </c>
      <c r="M3" s="187" t="s">
        <v>197</v>
      </c>
      <c r="N3" s="140" t="s">
        <v>115</v>
      </c>
      <c r="O3" s="140" t="s">
        <v>116</v>
      </c>
      <c r="P3" s="140" t="s">
        <v>117</v>
      </c>
      <c r="Q3" s="140" t="s">
        <v>118</v>
      </c>
      <c r="R3" s="151" t="s">
        <v>90</v>
      </c>
      <c r="S3" s="151" t="s">
        <v>91</v>
      </c>
    </row>
    <row r="4" spans="1:19" x14ac:dyDescent="0.25">
      <c r="A4" s="139"/>
      <c r="B4" s="139"/>
      <c r="C4" s="153"/>
      <c r="D4" s="153"/>
      <c r="E4" s="153"/>
      <c r="F4" s="153"/>
      <c r="G4" s="153"/>
      <c r="H4" s="153"/>
      <c r="I4" s="140"/>
      <c r="J4" s="140"/>
      <c r="K4" s="140"/>
      <c r="L4" s="159"/>
      <c r="M4" s="187"/>
      <c r="N4" s="140"/>
      <c r="O4" s="140"/>
      <c r="P4" s="140"/>
      <c r="Q4" s="140"/>
      <c r="R4" s="151"/>
      <c r="S4" s="151"/>
    </row>
    <row r="5" spans="1:19" ht="41.45" customHeight="1" x14ac:dyDescent="0.25">
      <c r="A5" s="163" t="s">
        <v>143</v>
      </c>
      <c r="B5" s="164"/>
      <c r="C5" s="136" t="s">
        <v>96</v>
      </c>
      <c r="D5" s="137"/>
      <c r="E5" s="137"/>
      <c r="F5" s="138"/>
      <c r="G5" s="194" t="s">
        <v>30</v>
      </c>
      <c r="H5" s="195"/>
      <c r="I5" s="72" t="s">
        <v>177</v>
      </c>
      <c r="J5" s="72" t="s">
        <v>173</v>
      </c>
      <c r="K5" s="72" t="s">
        <v>170</v>
      </c>
      <c r="L5" s="70">
        <v>642</v>
      </c>
      <c r="M5" s="41">
        <f>N5+O5+P5+Q5</f>
        <v>0.8</v>
      </c>
      <c r="N5" s="41">
        <v>0.2</v>
      </c>
      <c r="O5" s="41">
        <v>0.2</v>
      </c>
      <c r="P5" s="41">
        <v>0.2</v>
      </c>
      <c r="Q5" s="41">
        <v>0.2</v>
      </c>
      <c r="R5" s="42">
        <v>0.05</v>
      </c>
      <c r="S5" s="31">
        <f>M5*5/100</f>
        <v>0.04</v>
      </c>
    </row>
    <row r="6" spans="1:19" ht="35.25" customHeight="1" x14ac:dyDescent="0.25">
      <c r="A6" s="163" t="s">
        <v>155</v>
      </c>
      <c r="B6" s="164"/>
      <c r="C6" s="136" t="s">
        <v>154</v>
      </c>
      <c r="D6" s="137"/>
      <c r="E6" s="137"/>
      <c r="F6" s="138"/>
      <c r="G6" s="194" t="s">
        <v>28</v>
      </c>
      <c r="H6" s="195"/>
      <c r="I6" s="72" t="s">
        <v>29</v>
      </c>
      <c r="J6" s="72" t="s">
        <v>166</v>
      </c>
      <c r="K6" s="72" t="s">
        <v>128</v>
      </c>
      <c r="L6" s="70">
        <v>796</v>
      </c>
      <c r="M6" s="41">
        <f t="shared" ref="M6:M8" si="0">N6+O6+P6+Q6</f>
        <v>0</v>
      </c>
      <c r="N6" s="43"/>
      <c r="O6" s="43"/>
      <c r="P6" s="43"/>
      <c r="Q6" s="43"/>
      <c r="R6" s="42">
        <v>0.05</v>
      </c>
      <c r="S6" s="31">
        <f t="shared" ref="S6:S8" si="1">M6*5/100</f>
        <v>0</v>
      </c>
    </row>
    <row r="7" spans="1:19" ht="39.75" customHeight="1" x14ac:dyDescent="0.25">
      <c r="A7" s="163" t="s">
        <v>156</v>
      </c>
      <c r="B7" s="164"/>
      <c r="C7" s="136" t="s">
        <v>154</v>
      </c>
      <c r="D7" s="137"/>
      <c r="E7" s="137"/>
      <c r="F7" s="138"/>
      <c r="G7" s="194" t="s">
        <v>28</v>
      </c>
      <c r="H7" s="195"/>
      <c r="I7" s="72" t="s">
        <v>105</v>
      </c>
      <c r="J7" s="72" t="s">
        <v>165</v>
      </c>
      <c r="K7" s="72" t="s">
        <v>128</v>
      </c>
      <c r="L7" s="70">
        <v>796</v>
      </c>
      <c r="M7" s="41">
        <f t="shared" si="0"/>
        <v>0</v>
      </c>
      <c r="N7" s="43"/>
      <c r="O7" s="43"/>
      <c r="P7" s="43"/>
      <c r="Q7" s="43"/>
      <c r="R7" s="42">
        <v>0.05</v>
      </c>
      <c r="S7" s="31">
        <f t="shared" si="1"/>
        <v>0</v>
      </c>
    </row>
    <row r="8" spans="1:19" ht="33.75" customHeight="1" x14ac:dyDescent="0.25">
      <c r="A8" s="163" t="s">
        <v>158</v>
      </c>
      <c r="B8" s="164"/>
      <c r="C8" s="136" t="s">
        <v>154</v>
      </c>
      <c r="D8" s="137"/>
      <c r="E8" s="137"/>
      <c r="F8" s="138"/>
      <c r="G8" s="194" t="s">
        <v>28</v>
      </c>
      <c r="H8" s="195"/>
      <c r="I8" s="72" t="s">
        <v>157</v>
      </c>
      <c r="J8" s="72" t="s">
        <v>178</v>
      </c>
      <c r="K8" s="72" t="s">
        <v>128</v>
      </c>
      <c r="L8" s="70">
        <v>796</v>
      </c>
      <c r="M8" s="41">
        <f t="shared" si="0"/>
        <v>0</v>
      </c>
      <c r="N8" s="46"/>
      <c r="O8" s="46"/>
      <c r="P8" s="46"/>
      <c r="Q8" s="46"/>
      <c r="R8" s="42">
        <v>0.05</v>
      </c>
      <c r="S8" s="47">
        <f t="shared" si="1"/>
        <v>0</v>
      </c>
    </row>
    <row r="9" spans="1:19" ht="15.75" x14ac:dyDescent="0.25">
      <c r="A9" s="163"/>
      <c r="B9" s="164"/>
      <c r="C9" s="196" t="s">
        <v>130</v>
      </c>
      <c r="D9" s="197"/>
      <c r="E9" s="197"/>
      <c r="F9" s="197"/>
      <c r="G9" s="197"/>
      <c r="H9" s="197"/>
      <c r="I9" s="197"/>
      <c r="J9" s="198"/>
      <c r="K9" s="70"/>
      <c r="L9" s="70"/>
      <c r="M9" s="28">
        <f>SUM(M5:M8)</f>
        <v>0.8</v>
      </c>
      <c r="N9" s="21"/>
      <c r="O9" s="21"/>
      <c r="P9" s="21"/>
      <c r="Q9" s="21"/>
      <c r="R9" s="42"/>
      <c r="S9" s="31"/>
    </row>
    <row r="10" spans="1:19" ht="24.75" customHeight="1" x14ac:dyDescent="0.25">
      <c r="A10" s="59" t="s">
        <v>120</v>
      </c>
    </row>
    <row r="11" spans="1:19" x14ac:dyDescent="0.25">
      <c r="A11" t="s">
        <v>102</v>
      </c>
    </row>
  </sheetData>
  <mergeCells count="31">
    <mergeCell ref="A8:B8"/>
    <mergeCell ref="C8:F8"/>
    <mergeCell ref="G8:H8"/>
    <mergeCell ref="A9:B9"/>
    <mergeCell ref="C9:J9"/>
    <mergeCell ref="A5:B5"/>
    <mergeCell ref="G5:H5"/>
    <mergeCell ref="A6:B6"/>
    <mergeCell ref="C6:F6"/>
    <mergeCell ref="G6:H6"/>
    <mergeCell ref="A7:B7"/>
    <mergeCell ref="C7:F7"/>
    <mergeCell ref="S3:S4"/>
    <mergeCell ref="C5:F5"/>
    <mergeCell ref="G7:H7"/>
    <mergeCell ref="M3:M4"/>
    <mergeCell ref="N3:N4"/>
    <mergeCell ref="O3:O4"/>
    <mergeCell ref="P3:P4"/>
    <mergeCell ref="Q3:Q4"/>
    <mergeCell ref="R3:R4"/>
    <mergeCell ref="A2:B4"/>
    <mergeCell ref="C2:H2"/>
    <mergeCell ref="J2:L2"/>
    <mergeCell ref="M2:Q2"/>
    <mergeCell ref="R2:S2"/>
    <mergeCell ref="C3:H4"/>
    <mergeCell ref="I3:I4"/>
    <mergeCell ref="J3:J4"/>
    <mergeCell ref="K3:K4"/>
    <mergeCell ref="L3:L4"/>
  </mergeCells>
  <pageMargins left="0.31496062992125984" right="0.11811023622047245" top="0.74803149606299213" bottom="0.35433070866141736" header="0" footer="0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94" zoomScaleNormal="94" workbookViewId="0">
      <selection activeCell="C11" sqref="C11:H11"/>
    </sheetView>
  </sheetViews>
  <sheetFormatPr defaultRowHeight="15" x14ac:dyDescent="0.25"/>
  <cols>
    <col min="1" max="2" width="10.28515625" customWidth="1"/>
    <col min="3" max="3" width="10.140625" customWidth="1"/>
    <col min="4" max="4" width="8.42578125" customWidth="1"/>
    <col min="5" max="5" width="8.85546875" customWidth="1"/>
    <col min="6" max="6" width="19" customWidth="1"/>
    <col min="7" max="7" width="7.85546875" customWidth="1"/>
    <col min="8" max="8" width="11.42578125" customWidth="1"/>
    <col min="9" max="9" width="15.42578125" customWidth="1"/>
    <col min="10" max="10" width="13.85546875" customWidth="1"/>
    <col min="11" max="11" width="8" customWidth="1"/>
    <col min="12" max="12" width="6.7109375" customWidth="1"/>
    <col min="13" max="13" width="10.42578125" customWidth="1"/>
    <col min="14" max="15" width="7.85546875" customWidth="1"/>
  </cols>
  <sheetData>
    <row r="1" spans="1:17" ht="18" customHeight="1" x14ac:dyDescent="0.3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7" ht="15.6" customHeight="1" thickBot="1" x14ac:dyDescent="0.35">
      <c r="F2" s="141" t="s">
        <v>35</v>
      </c>
      <c r="G2" s="141"/>
      <c r="H2" s="141"/>
      <c r="I2" s="141"/>
    </row>
    <row r="3" spans="1:17" ht="15.75" x14ac:dyDescent="0.25">
      <c r="A3" s="142" t="s">
        <v>24</v>
      </c>
      <c r="B3" s="142"/>
      <c r="C3" s="142"/>
      <c r="D3" s="142"/>
      <c r="E3" s="142"/>
      <c r="F3" s="19"/>
      <c r="G3" s="19"/>
      <c r="H3" s="19"/>
      <c r="I3" s="19"/>
      <c r="J3" s="142" t="s">
        <v>88</v>
      </c>
      <c r="K3" s="142"/>
      <c r="L3" s="142"/>
      <c r="M3" s="149"/>
      <c r="N3" s="143" t="s">
        <v>142</v>
      </c>
      <c r="O3" s="144"/>
    </row>
    <row r="4" spans="1:17" ht="15.75" x14ac:dyDescent="0.25">
      <c r="A4" s="150" t="s">
        <v>36</v>
      </c>
      <c r="B4" s="150"/>
      <c r="C4" s="150"/>
      <c r="D4" s="150"/>
      <c r="E4" s="150"/>
      <c r="F4" s="150"/>
      <c r="G4" s="150"/>
      <c r="H4" s="150"/>
      <c r="I4" s="150"/>
      <c r="J4" s="142" t="s">
        <v>159</v>
      </c>
      <c r="K4" s="142"/>
      <c r="L4" s="142"/>
      <c r="M4" s="149"/>
      <c r="N4" s="145"/>
      <c r="O4" s="146"/>
    </row>
    <row r="5" spans="1:17" ht="16.5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42" t="s">
        <v>160</v>
      </c>
      <c r="K5" s="142"/>
      <c r="L5" s="142"/>
      <c r="M5" s="149"/>
      <c r="N5" s="147"/>
      <c r="O5" s="148"/>
    </row>
    <row r="6" spans="1:17" ht="23.45" customHeight="1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9"/>
      <c r="K6" s="19"/>
      <c r="L6" s="19"/>
      <c r="M6" s="19"/>
      <c r="N6" s="19"/>
      <c r="O6" s="19"/>
      <c r="P6" s="19"/>
      <c r="Q6" s="19"/>
    </row>
    <row r="7" spans="1:17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8.75" x14ac:dyDescent="0.3">
      <c r="A8" s="20" t="s">
        <v>194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7.45" customHeight="1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5.75" x14ac:dyDescent="0.25">
      <c r="A10" s="19" t="s">
        <v>174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00.5" customHeight="1" x14ac:dyDescent="0.25">
      <c r="A11" s="139" t="s">
        <v>38</v>
      </c>
      <c r="B11" s="139"/>
      <c r="C11" s="139" t="s">
        <v>41</v>
      </c>
      <c r="D11" s="139"/>
      <c r="E11" s="139"/>
      <c r="F11" s="139"/>
      <c r="G11" s="139"/>
      <c r="H11" s="139"/>
      <c r="I11" s="32" t="s">
        <v>40</v>
      </c>
      <c r="J11" s="139" t="s">
        <v>26</v>
      </c>
      <c r="K11" s="139"/>
      <c r="L11" s="139"/>
      <c r="M11" s="139" t="s">
        <v>39</v>
      </c>
      <c r="N11" s="139"/>
      <c r="O11" s="139"/>
      <c r="P11" s="152" t="s">
        <v>93</v>
      </c>
      <c r="Q11" s="152"/>
    </row>
    <row r="12" spans="1:17" ht="15.75" customHeight="1" x14ac:dyDescent="0.25">
      <c r="A12" s="139"/>
      <c r="B12" s="139"/>
      <c r="C12" s="153" t="s">
        <v>42</v>
      </c>
      <c r="D12" s="153"/>
      <c r="E12" s="153"/>
      <c r="F12" s="153"/>
      <c r="G12" s="153"/>
      <c r="H12" s="153"/>
      <c r="I12" s="140" t="s">
        <v>42</v>
      </c>
      <c r="J12" s="140" t="s">
        <v>42</v>
      </c>
      <c r="K12" s="140" t="s">
        <v>111</v>
      </c>
      <c r="L12" s="140" t="s">
        <v>110</v>
      </c>
      <c r="M12" s="140" t="s">
        <v>189</v>
      </c>
      <c r="N12" s="140" t="s">
        <v>190</v>
      </c>
      <c r="O12" s="140" t="s">
        <v>191</v>
      </c>
      <c r="P12" s="151" t="s">
        <v>90</v>
      </c>
      <c r="Q12" s="151" t="s">
        <v>91</v>
      </c>
    </row>
    <row r="13" spans="1:17" ht="37.9" customHeight="1" x14ac:dyDescent="0.25">
      <c r="A13" s="139"/>
      <c r="B13" s="139"/>
      <c r="C13" s="153"/>
      <c r="D13" s="153"/>
      <c r="E13" s="153"/>
      <c r="F13" s="153"/>
      <c r="G13" s="153"/>
      <c r="H13" s="153"/>
      <c r="I13" s="140"/>
      <c r="J13" s="140"/>
      <c r="K13" s="140"/>
      <c r="L13" s="140"/>
      <c r="M13" s="140"/>
      <c r="N13" s="140"/>
      <c r="O13" s="140"/>
      <c r="P13" s="151"/>
      <c r="Q13" s="151"/>
    </row>
    <row r="14" spans="1:17" ht="56.25" x14ac:dyDescent="0.25">
      <c r="A14" s="24" t="s">
        <v>135</v>
      </c>
      <c r="B14" s="24" t="s">
        <v>136</v>
      </c>
      <c r="C14" s="154" t="s">
        <v>27</v>
      </c>
      <c r="D14" s="155"/>
      <c r="E14" s="155"/>
      <c r="F14" s="156"/>
      <c r="G14" s="33" t="s">
        <v>106</v>
      </c>
      <c r="H14" s="23" t="s">
        <v>30</v>
      </c>
      <c r="I14" s="25" t="s">
        <v>29</v>
      </c>
      <c r="J14" s="26" t="s">
        <v>164</v>
      </c>
      <c r="K14" s="70" t="s">
        <v>179</v>
      </c>
      <c r="L14" s="70">
        <v>796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</row>
    <row r="15" spans="1:17" ht="56.25" x14ac:dyDescent="0.25">
      <c r="A15" s="24" t="s">
        <v>137</v>
      </c>
      <c r="B15" s="24" t="s">
        <v>138</v>
      </c>
      <c r="C15" s="136" t="s">
        <v>27</v>
      </c>
      <c r="D15" s="137"/>
      <c r="E15" s="137"/>
      <c r="F15" s="138"/>
      <c r="G15" s="33" t="s">
        <v>106</v>
      </c>
      <c r="H15" s="23" t="s">
        <v>30</v>
      </c>
      <c r="I15" s="25" t="s">
        <v>31</v>
      </c>
      <c r="J15" s="68" t="s">
        <v>164</v>
      </c>
      <c r="K15" s="70" t="s">
        <v>179</v>
      </c>
      <c r="L15" s="70">
        <v>796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</row>
    <row r="16" spans="1:17" ht="56.25" x14ac:dyDescent="0.25">
      <c r="A16" s="24" t="s">
        <v>139</v>
      </c>
      <c r="B16" s="36" t="s">
        <v>140</v>
      </c>
      <c r="C16" s="136" t="s">
        <v>32</v>
      </c>
      <c r="D16" s="137"/>
      <c r="E16" s="137"/>
      <c r="F16" s="138"/>
      <c r="G16" s="33" t="s">
        <v>106</v>
      </c>
      <c r="H16" s="23" t="s">
        <v>30</v>
      </c>
      <c r="I16" s="25" t="s">
        <v>33</v>
      </c>
      <c r="J16" s="68" t="s">
        <v>164</v>
      </c>
      <c r="K16" s="70" t="s">
        <v>179</v>
      </c>
      <c r="L16" s="70">
        <v>796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</row>
    <row r="17" spans="1:17" ht="56.25" x14ac:dyDescent="0.25">
      <c r="A17" s="24" t="s">
        <v>150</v>
      </c>
      <c r="B17" s="24" t="s">
        <v>148</v>
      </c>
      <c r="C17" s="136" t="s">
        <v>149</v>
      </c>
      <c r="D17" s="137"/>
      <c r="E17" s="137"/>
      <c r="F17" s="138"/>
      <c r="G17" s="63" t="s">
        <v>106</v>
      </c>
      <c r="H17" s="23" t="s">
        <v>30</v>
      </c>
      <c r="I17" s="25" t="s">
        <v>33</v>
      </c>
      <c r="J17" s="68" t="s">
        <v>164</v>
      </c>
      <c r="K17" s="70" t="s">
        <v>179</v>
      </c>
      <c r="L17" s="70">
        <v>796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</row>
    <row r="18" spans="1:17" ht="63" customHeight="1" x14ac:dyDescent="0.25">
      <c r="A18" s="24"/>
      <c r="B18" s="24" t="s">
        <v>141</v>
      </c>
      <c r="C18" s="136" t="s">
        <v>126</v>
      </c>
      <c r="D18" s="137"/>
      <c r="E18" s="137"/>
      <c r="F18" s="138"/>
      <c r="G18" s="54"/>
      <c r="H18" s="23" t="s">
        <v>30</v>
      </c>
      <c r="I18" s="25" t="s">
        <v>105</v>
      </c>
      <c r="J18" s="68" t="s">
        <v>164</v>
      </c>
      <c r="K18" s="70" t="s">
        <v>179</v>
      </c>
      <c r="L18" s="70">
        <v>796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</row>
    <row r="19" spans="1:17" ht="56.25" x14ac:dyDescent="0.25">
      <c r="A19" s="24" t="s">
        <v>151</v>
      </c>
      <c r="B19" s="24"/>
      <c r="C19" s="136" t="s">
        <v>186</v>
      </c>
      <c r="D19" s="137"/>
      <c r="E19" s="137"/>
      <c r="F19" s="138"/>
      <c r="G19" s="63" t="s">
        <v>106</v>
      </c>
      <c r="H19" s="23"/>
      <c r="I19" s="25" t="s">
        <v>105</v>
      </c>
      <c r="J19" s="68" t="s">
        <v>164</v>
      </c>
      <c r="K19" s="70" t="s">
        <v>179</v>
      </c>
      <c r="L19" s="70">
        <v>796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</row>
    <row r="20" spans="1:17" ht="40.9" customHeight="1" x14ac:dyDescent="0.25">
      <c r="A20" s="24" t="s">
        <v>151</v>
      </c>
      <c r="B20" s="24"/>
      <c r="C20" s="136" t="s">
        <v>186</v>
      </c>
      <c r="D20" s="137"/>
      <c r="E20" s="137"/>
      <c r="F20" s="138"/>
      <c r="G20" s="63" t="s">
        <v>106</v>
      </c>
      <c r="H20" s="23"/>
      <c r="I20" s="25" t="s">
        <v>153</v>
      </c>
      <c r="J20" s="68" t="s">
        <v>164</v>
      </c>
      <c r="K20" s="70" t="s">
        <v>179</v>
      </c>
      <c r="L20" s="70">
        <v>796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</row>
    <row r="21" spans="1:17" ht="15.75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</sheetData>
  <mergeCells count="30">
    <mergeCell ref="P12:P13"/>
    <mergeCell ref="C15:F15"/>
    <mergeCell ref="C18:F18"/>
    <mergeCell ref="Q12:Q13"/>
    <mergeCell ref="P11:Q11"/>
    <mergeCell ref="C16:F16"/>
    <mergeCell ref="C12:H13"/>
    <mergeCell ref="C14:F14"/>
    <mergeCell ref="O12:O13"/>
    <mergeCell ref="K12:K13"/>
    <mergeCell ref="J12:J13"/>
    <mergeCell ref="L12:L13"/>
    <mergeCell ref="I12:I13"/>
    <mergeCell ref="C17:F17"/>
    <mergeCell ref="A1:O1"/>
    <mergeCell ref="F2:I2"/>
    <mergeCell ref="A3:E3"/>
    <mergeCell ref="N3:O5"/>
    <mergeCell ref="J3:M3"/>
    <mergeCell ref="J4:M4"/>
    <mergeCell ref="A4:I6"/>
    <mergeCell ref="J5:M5"/>
    <mergeCell ref="C19:F19"/>
    <mergeCell ref="C20:F20"/>
    <mergeCell ref="A11:B13"/>
    <mergeCell ref="M11:O11"/>
    <mergeCell ref="J11:L11"/>
    <mergeCell ref="M12:M13"/>
    <mergeCell ref="N12:N13"/>
    <mergeCell ref="C11:H11"/>
  </mergeCells>
  <pageMargins left="0.31496062992125984" right="0.31496062992125984" top="0.35433070866141736" bottom="0.35433070866141736" header="0" footer="0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E9" sqref="E9"/>
    </sheetView>
  </sheetViews>
  <sheetFormatPr defaultRowHeight="15" x14ac:dyDescent="0.25"/>
  <cols>
    <col min="1" max="1" width="12.7109375" customWidth="1"/>
    <col min="3" max="3" width="7.42578125" customWidth="1"/>
    <col min="4" max="4" width="7.5703125" customWidth="1"/>
    <col min="5" max="5" width="6.7109375" customWidth="1"/>
    <col min="7" max="7" width="13.140625" customWidth="1"/>
    <col min="8" max="9" width="10.5703125" customWidth="1"/>
    <col min="11" max="11" width="11.28515625" customWidth="1"/>
    <col min="14" max="14" width="9" customWidth="1"/>
  </cols>
  <sheetData>
    <row r="1" spans="1:15" ht="15.75" x14ac:dyDescent="0.25">
      <c r="A1" s="157" t="s">
        <v>34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5" ht="16.5" thickBot="1" x14ac:dyDescent="0.3">
      <c r="E2" s="157" t="s">
        <v>35</v>
      </c>
      <c r="F2" s="157"/>
      <c r="G2" s="157"/>
      <c r="H2" s="157"/>
      <c r="I2" s="69"/>
    </row>
    <row r="3" spans="1:15" ht="15.75" x14ac:dyDescent="0.25">
      <c r="A3" s="157" t="s">
        <v>24</v>
      </c>
      <c r="B3" s="157"/>
      <c r="C3" s="157"/>
      <c r="D3" s="157"/>
      <c r="E3" s="157"/>
      <c r="F3" s="19"/>
      <c r="G3" s="19"/>
      <c r="H3" s="142" t="s">
        <v>88</v>
      </c>
      <c r="I3" s="142"/>
      <c r="J3" s="142"/>
      <c r="K3" s="149"/>
      <c r="L3" s="143" t="s">
        <v>145</v>
      </c>
      <c r="M3" s="144"/>
    </row>
    <row r="4" spans="1:15" ht="15.75" x14ac:dyDescent="0.25">
      <c r="A4" s="150" t="s">
        <v>94</v>
      </c>
      <c r="B4" s="150"/>
      <c r="C4" s="150"/>
      <c r="D4" s="150"/>
      <c r="E4" s="150"/>
      <c r="F4" s="150"/>
      <c r="G4" s="150"/>
      <c r="H4" s="142" t="s">
        <v>89</v>
      </c>
      <c r="I4" s="142"/>
      <c r="J4" s="142"/>
      <c r="K4" s="149"/>
      <c r="L4" s="145"/>
      <c r="M4" s="146"/>
    </row>
    <row r="5" spans="1:15" ht="16.5" thickBot="1" x14ac:dyDescent="0.3">
      <c r="A5" s="150"/>
      <c r="B5" s="150"/>
      <c r="C5" s="150"/>
      <c r="D5" s="150"/>
      <c r="E5" s="150"/>
      <c r="F5" s="150"/>
      <c r="G5" s="150"/>
      <c r="H5" s="19"/>
      <c r="I5" s="19"/>
      <c r="J5" s="19"/>
      <c r="K5" s="19"/>
      <c r="L5" s="147"/>
      <c r="M5" s="148"/>
    </row>
    <row r="6" spans="1:15" ht="15.75" x14ac:dyDescent="0.25">
      <c r="A6" s="150"/>
      <c r="B6" s="150"/>
      <c r="C6" s="150"/>
      <c r="D6" s="150"/>
      <c r="E6" s="150"/>
      <c r="F6" s="150"/>
      <c r="G6" s="150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8.75" x14ac:dyDescent="0.3">
      <c r="A8" s="20" t="s">
        <v>194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.75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x14ac:dyDescent="0.25">
      <c r="A10" s="19" t="s">
        <v>174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89.25" x14ac:dyDescent="0.25">
      <c r="A11" s="139" t="s">
        <v>38</v>
      </c>
      <c r="B11" s="139" t="s">
        <v>41</v>
      </c>
      <c r="C11" s="139"/>
      <c r="D11" s="139"/>
      <c r="E11" s="139"/>
      <c r="F11" s="139"/>
      <c r="G11" s="70" t="s">
        <v>40</v>
      </c>
      <c r="H11" s="136" t="s">
        <v>26</v>
      </c>
      <c r="I11" s="137"/>
      <c r="J11" s="138"/>
      <c r="K11" s="139" t="s">
        <v>39</v>
      </c>
      <c r="L11" s="139"/>
      <c r="M11" s="139"/>
      <c r="N11" s="152" t="s">
        <v>93</v>
      </c>
      <c r="O11" s="152"/>
    </row>
    <row r="12" spans="1:15" x14ac:dyDescent="0.25">
      <c r="A12" s="139"/>
      <c r="B12" s="153" t="s">
        <v>42</v>
      </c>
      <c r="C12" s="153"/>
      <c r="D12" s="153"/>
      <c r="E12" s="153"/>
      <c r="F12" s="153"/>
      <c r="G12" s="140" t="s">
        <v>42</v>
      </c>
      <c r="H12" s="140" t="s">
        <v>42</v>
      </c>
      <c r="I12" s="158" t="s">
        <v>43</v>
      </c>
      <c r="J12" s="140" t="s">
        <v>110</v>
      </c>
      <c r="K12" s="140" t="s">
        <v>189</v>
      </c>
      <c r="L12" s="140" t="s">
        <v>190</v>
      </c>
      <c r="M12" s="140" t="s">
        <v>191</v>
      </c>
      <c r="N12" s="151" t="s">
        <v>90</v>
      </c>
      <c r="O12" s="151" t="s">
        <v>91</v>
      </c>
    </row>
    <row r="13" spans="1:15" ht="42" customHeight="1" x14ac:dyDescent="0.25">
      <c r="A13" s="139"/>
      <c r="B13" s="153"/>
      <c r="C13" s="153"/>
      <c r="D13" s="153"/>
      <c r="E13" s="153"/>
      <c r="F13" s="153"/>
      <c r="G13" s="140"/>
      <c r="H13" s="140"/>
      <c r="I13" s="159"/>
      <c r="J13" s="140"/>
      <c r="K13" s="140"/>
      <c r="L13" s="140"/>
      <c r="M13" s="140"/>
      <c r="N13" s="151"/>
      <c r="O13" s="151"/>
    </row>
    <row r="14" spans="1:15" ht="56.25" x14ac:dyDescent="0.25">
      <c r="A14" s="24" t="s">
        <v>146</v>
      </c>
      <c r="B14" s="136" t="s">
        <v>94</v>
      </c>
      <c r="C14" s="137"/>
      <c r="D14" s="137"/>
      <c r="E14" s="138"/>
      <c r="F14" s="70" t="s">
        <v>30</v>
      </c>
      <c r="G14" s="70" t="s">
        <v>105</v>
      </c>
      <c r="H14" s="68" t="s">
        <v>109</v>
      </c>
      <c r="I14" s="70" t="s">
        <v>179</v>
      </c>
      <c r="J14" s="70">
        <v>796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</row>
  </sheetData>
  <mergeCells count="23">
    <mergeCell ref="B14:E14"/>
    <mergeCell ref="A11:A13"/>
    <mergeCell ref="B11:F11"/>
    <mergeCell ref="H11:J11"/>
    <mergeCell ref="K11:M11"/>
    <mergeCell ref="K12:K13"/>
    <mergeCell ref="L12:L13"/>
    <mergeCell ref="M12:M13"/>
    <mergeCell ref="N11:O11"/>
    <mergeCell ref="B12:F13"/>
    <mergeCell ref="G12:G13"/>
    <mergeCell ref="H12:H13"/>
    <mergeCell ref="I12:I13"/>
    <mergeCell ref="J12:J13"/>
    <mergeCell ref="N12:N13"/>
    <mergeCell ref="O12:O13"/>
    <mergeCell ref="A1:N1"/>
    <mergeCell ref="E2:H2"/>
    <mergeCell ref="A3:E3"/>
    <mergeCell ref="H3:K3"/>
    <mergeCell ref="L3:M5"/>
    <mergeCell ref="A4:G6"/>
    <mergeCell ref="H4:K4"/>
  </mergeCells>
  <pageMargins left="0.7" right="0.7" top="0.75" bottom="0.7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F15" sqref="F15"/>
    </sheetView>
  </sheetViews>
  <sheetFormatPr defaultRowHeight="15" x14ac:dyDescent="0.25"/>
  <cols>
    <col min="1" max="1" width="11.5703125" customWidth="1"/>
    <col min="2" max="2" width="8" customWidth="1"/>
    <col min="3" max="3" width="6.7109375" customWidth="1"/>
    <col min="4" max="4" width="7.28515625" customWidth="1"/>
    <col min="5" max="5" width="13.28515625" customWidth="1"/>
    <col min="6" max="6" width="9.7109375" customWidth="1"/>
    <col min="7" max="7" width="15.28515625" customWidth="1"/>
    <col min="8" max="8" width="13.7109375" customWidth="1"/>
    <col min="9" max="9" width="9.42578125" customWidth="1"/>
    <col min="10" max="10" width="6.85546875" customWidth="1"/>
    <col min="11" max="11" width="10.85546875" customWidth="1"/>
    <col min="14" max="14" width="8.28515625" customWidth="1"/>
  </cols>
  <sheetData>
    <row r="1" spans="1:15" ht="22.5" customHeight="1" x14ac:dyDescent="0.3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5" ht="20.45" customHeight="1" thickBot="1" x14ac:dyDescent="0.35">
      <c r="E2" s="141" t="s">
        <v>35</v>
      </c>
      <c r="F2" s="141"/>
      <c r="G2" s="141"/>
      <c r="H2" s="141"/>
      <c r="I2" s="40"/>
    </row>
    <row r="3" spans="1:15" ht="18.600000000000001" customHeight="1" x14ac:dyDescent="0.25">
      <c r="A3" s="37" t="s">
        <v>24</v>
      </c>
      <c r="B3" s="37"/>
      <c r="C3" s="37"/>
      <c r="D3" s="37"/>
      <c r="E3" s="37"/>
      <c r="F3" s="37"/>
      <c r="G3" s="19"/>
      <c r="H3" s="142" t="s">
        <v>88</v>
      </c>
      <c r="I3" s="142"/>
      <c r="J3" s="142"/>
      <c r="K3" s="149"/>
      <c r="L3" s="143" t="s">
        <v>144</v>
      </c>
      <c r="M3" s="144"/>
    </row>
    <row r="4" spans="1:15" ht="15.75" x14ac:dyDescent="0.25">
      <c r="A4" s="150" t="s">
        <v>95</v>
      </c>
      <c r="B4" s="150"/>
      <c r="C4" s="150"/>
      <c r="D4" s="150"/>
      <c r="E4" s="150"/>
      <c r="F4" s="150"/>
      <c r="G4" s="150"/>
      <c r="H4" s="142" t="s">
        <v>89</v>
      </c>
      <c r="I4" s="142"/>
      <c r="J4" s="142"/>
      <c r="K4" s="149"/>
      <c r="L4" s="145"/>
      <c r="M4" s="146"/>
    </row>
    <row r="5" spans="1:15" ht="16.5" thickBot="1" x14ac:dyDescent="0.3">
      <c r="A5" s="150"/>
      <c r="B5" s="150"/>
      <c r="C5" s="150"/>
      <c r="D5" s="150"/>
      <c r="E5" s="150"/>
      <c r="F5" s="150"/>
      <c r="G5" s="150"/>
      <c r="H5" s="19"/>
      <c r="I5" s="19"/>
      <c r="J5" s="19"/>
      <c r="K5" s="19"/>
      <c r="L5" s="147"/>
      <c r="M5" s="148"/>
    </row>
    <row r="6" spans="1:15" ht="4.9000000000000004" customHeight="1" x14ac:dyDescent="0.25">
      <c r="A6" s="150"/>
      <c r="B6" s="150"/>
      <c r="C6" s="150"/>
      <c r="D6" s="150"/>
      <c r="E6" s="150"/>
      <c r="F6" s="150"/>
      <c r="G6" s="150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8.75" x14ac:dyDescent="0.3">
      <c r="A8" s="20" t="s">
        <v>194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9.149999999999999" customHeight="1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x14ac:dyDescent="0.25">
      <c r="A10" s="19" t="s">
        <v>174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07.25" customHeight="1" x14ac:dyDescent="0.25">
      <c r="A11" s="139" t="s">
        <v>38</v>
      </c>
      <c r="B11" s="139" t="s">
        <v>41</v>
      </c>
      <c r="C11" s="139"/>
      <c r="D11" s="139"/>
      <c r="E11" s="139"/>
      <c r="F11" s="139"/>
      <c r="G11" s="34" t="s">
        <v>40</v>
      </c>
      <c r="H11" s="139" t="s">
        <v>26</v>
      </c>
      <c r="I11" s="139"/>
      <c r="J11" s="139"/>
      <c r="K11" s="139" t="s">
        <v>39</v>
      </c>
      <c r="L11" s="139"/>
      <c r="M11" s="139"/>
      <c r="N11" s="152" t="s">
        <v>93</v>
      </c>
      <c r="O11" s="152"/>
    </row>
    <row r="12" spans="1:15" ht="15.75" customHeight="1" x14ac:dyDescent="0.25">
      <c r="A12" s="139"/>
      <c r="B12" s="153" t="s">
        <v>42</v>
      </c>
      <c r="C12" s="153"/>
      <c r="D12" s="153"/>
      <c r="E12" s="153"/>
      <c r="F12" s="153"/>
      <c r="G12" s="140" t="s">
        <v>42</v>
      </c>
      <c r="H12" s="140" t="s">
        <v>42</v>
      </c>
      <c r="I12" s="140" t="s">
        <v>111</v>
      </c>
      <c r="J12" s="140" t="s">
        <v>110</v>
      </c>
      <c r="K12" s="140" t="s">
        <v>189</v>
      </c>
      <c r="L12" s="140" t="s">
        <v>190</v>
      </c>
      <c r="M12" s="140" t="s">
        <v>191</v>
      </c>
      <c r="N12" s="151" t="s">
        <v>90</v>
      </c>
      <c r="O12" s="151" t="s">
        <v>91</v>
      </c>
    </row>
    <row r="13" spans="1:15" ht="39" customHeight="1" x14ac:dyDescent="0.25">
      <c r="A13" s="139"/>
      <c r="B13" s="153"/>
      <c r="C13" s="153"/>
      <c r="D13" s="153"/>
      <c r="E13" s="153"/>
      <c r="F13" s="153"/>
      <c r="G13" s="140"/>
      <c r="H13" s="140"/>
      <c r="I13" s="140"/>
      <c r="J13" s="140"/>
      <c r="K13" s="140"/>
      <c r="L13" s="140"/>
      <c r="M13" s="140"/>
      <c r="N13" s="151"/>
      <c r="O13" s="151"/>
    </row>
    <row r="14" spans="1:15" ht="65.25" customHeight="1" x14ac:dyDescent="0.25">
      <c r="A14" s="24" t="s">
        <v>143</v>
      </c>
      <c r="B14" s="136" t="s">
        <v>96</v>
      </c>
      <c r="C14" s="137"/>
      <c r="D14" s="137"/>
      <c r="E14" s="138"/>
      <c r="F14" s="34" t="s">
        <v>30</v>
      </c>
      <c r="G14" s="25" t="s">
        <v>107</v>
      </c>
      <c r="H14" s="38" t="s">
        <v>109</v>
      </c>
      <c r="I14" s="70" t="s">
        <v>179</v>
      </c>
      <c r="J14" s="70">
        <v>796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</row>
    <row r="15" spans="1:15" ht="56.25" x14ac:dyDescent="0.25">
      <c r="A15" s="24" t="s">
        <v>155</v>
      </c>
      <c r="B15" s="136" t="s">
        <v>185</v>
      </c>
      <c r="C15" s="137"/>
      <c r="D15" s="137"/>
      <c r="E15" s="138"/>
      <c r="F15" s="61" t="s">
        <v>28</v>
      </c>
      <c r="G15" s="25" t="s">
        <v>29</v>
      </c>
      <c r="H15" s="62" t="s">
        <v>109</v>
      </c>
      <c r="I15" s="70" t="s">
        <v>179</v>
      </c>
      <c r="J15" s="70">
        <v>797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</row>
    <row r="16" spans="1:15" ht="40.9" customHeight="1" x14ac:dyDescent="0.25">
      <c r="A16" s="24" t="s">
        <v>156</v>
      </c>
      <c r="B16" s="136" t="s">
        <v>185</v>
      </c>
      <c r="C16" s="137"/>
      <c r="D16" s="137"/>
      <c r="E16" s="138"/>
      <c r="F16" s="61" t="s">
        <v>28</v>
      </c>
      <c r="G16" s="25" t="s">
        <v>105</v>
      </c>
      <c r="H16" s="62" t="s">
        <v>109</v>
      </c>
      <c r="I16" s="70" t="s">
        <v>179</v>
      </c>
      <c r="J16" s="70">
        <v>798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</row>
    <row r="17" spans="1:15" ht="40.9" customHeight="1" x14ac:dyDescent="0.25">
      <c r="A17" s="24" t="s">
        <v>158</v>
      </c>
      <c r="B17" s="136" t="s">
        <v>185</v>
      </c>
      <c r="C17" s="137"/>
      <c r="D17" s="137"/>
      <c r="E17" s="138"/>
      <c r="F17" s="61" t="s">
        <v>28</v>
      </c>
      <c r="G17" s="25" t="s">
        <v>157</v>
      </c>
      <c r="H17" s="62" t="s">
        <v>109</v>
      </c>
      <c r="I17" s="70" t="s">
        <v>179</v>
      </c>
      <c r="J17" s="70">
        <v>799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</row>
  </sheetData>
  <mergeCells count="25">
    <mergeCell ref="A1:N1"/>
    <mergeCell ref="E2:H2"/>
    <mergeCell ref="B14:E14"/>
    <mergeCell ref="N11:O11"/>
    <mergeCell ref="B12:F13"/>
    <mergeCell ref="G12:G13"/>
    <mergeCell ref="H12:H13"/>
    <mergeCell ref="J12:J13"/>
    <mergeCell ref="K12:K13"/>
    <mergeCell ref="L12:L13"/>
    <mergeCell ref="M12:M13"/>
    <mergeCell ref="N12:N13"/>
    <mergeCell ref="O12:O13"/>
    <mergeCell ref="H3:K3"/>
    <mergeCell ref="L3:M5"/>
    <mergeCell ref="A4:G6"/>
    <mergeCell ref="B15:E15"/>
    <mergeCell ref="B16:E16"/>
    <mergeCell ref="B17:E17"/>
    <mergeCell ref="H4:K4"/>
    <mergeCell ref="A11:A13"/>
    <mergeCell ref="B11:F11"/>
    <mergeCell ref="H11:J11"/>
    <mergeCell ref="K11:M11"/>
    <mergeCell ref="I12:I13"/>
  </mergeCells>
  <pageMargins left="0.70866141732283472" right="0.5118110236220472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G14" sqref="G14"/>
    </sheetView>
  </sheetViews>
  <sheetFormatPr defaultRowHeight="15" x14ac:dyDescent="0.25"/>
  <cols>
    <col min="1" max="1" width="11.5703125" customWidth="1"/>
    <col min="2" max="2" width="8" customWidth="1"/>
    <col min="3" max="3" width="6.7109375" customWidth="1"/>
    <col min="4" max="4" width="7.28515625" customWidth="1"/>
    <col min="5" max="5" width="13.28515625" customWidth="1"/>
    <col min="6" max="6" width="9.7109375" customWidth="1"/>
    <col min="7" max="7" width="15.28515625" customWidth="1"/>
    <col min="8" max="8" width="13.7109375" customWidth="1"/>
    <col min="9" max="9" width="9.42578125" customWidth="1"/>
    <col min="10" max="10" width="6.85546875" customWidth="1"/>
    <col min="11" max="11" width="10.85546875" customWidth="1"/>
    <col min="14" max="14" width="8.28515625" customWidth="1"/>
  </cols>
  <sheetData>
    <row r="1" spans="1:15" ht="18.75" x14ac:dyDescent="0.3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5" ht="19.5" thickBot="1" x14ac:dyDescent="0.35">
      <c r="E2" s="141" t="s">
        <v>35</v>
      </c>
      <c r="F2" s="141"/>
      <c r="G2" s="141"/>
      <c r="H2" s="141"/>
      <c r="I2" s="98"/>
    </row>
    <row r="3" spans="1:15" ht="15.75" x14ac:dyDescent="0.25">
      <c r="A3" s="37" t="s">
        <v>24</v>
      </c>
      <c r="B3" s="37"/>
      <c r="C3" s="37"/>
      <c r="D3" s="37"/>
      <c r="E3" s="37"/>
      <c r="F3" s="37"/>
      <c r="G3" s="19"/>
      <c r="H3" s="142" t="s">
        <v>88</v>
      </c>
      <c r="I3" s="142"/>
      <c r="J3" s="142"/>
      <c r="K3" s="149"/>
      <c r="L3" s="143" t="s">
        <v>195</v>
      </c>
      <c r="M3" s="144"/>
    </row>
    <row r="4" spans="1:15" ht="15.75" x14ac:dyDescent="0.25">
      <c r="A4" s="150" t="s">
        <v>192</v>
      </c>
      <c r="B4" s="150"/>
      <c r="C4" s="150"/>
      <c r="D4" s="150"/>
      <c r="E4" s="150"/>
      <c r="F4" s="150"/>
      <c r="G4" s="150"/>
      <c r="H4" s="142" t="s">
        <v>89</v>
      </c>
      <c r="I4" s="142"/>
      <c r="J4" s="142"/>
      <c r="K4" s="149"/>
      <c r="L4" s="145"/>
      <c r="M4" s="146"/>
    </row>
    <row r="5" spans="1:15" ht="16.5" thickBot="1" x14ac:dyDescent="0.3">
      <c r="A5" s="150"/>
      <c r="B5" s="150"/>
      <c r="C5" s="150"/>
      <c r="D5" s="150"/>
      <c r="E5" s="150"/>
      <c r="F5" s="150"/>
      <c r="G5" s="150"/>
      <c r="H5" s="19"/>
      <c r="I5" s="19"/>
      <c r="J5" s="19"/>
      <c r="K5" s="19"/>
      <c r="L5" s="147"/>
      <c r="M5" s="148"/>
    </row>
    <row r="6" spans="1:15" ht="66" customHeight="1" x14ac:dyDescent="0.25">
      <c r="A6" s="150"/>
      <c r="B6" s="150"/>
      <c r="C6" s="150"/>
      <c r="D6" s="150"/>
      <c r="E6" s="150"/>
      <c r="F6" s="150"/>
      <c r="G6" s="150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8.75" x14ac:dyDescent="0.3">
      <c r="A8" s="20" t="s">
        <v>104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.75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x14ac:dyDescent="0.25">
      <c r="A10" s="19" t="s">
        <v>174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89.25" x14ac:dyDescent="0.25">
      <c r="A11" s="139" t="s">
        <v>38</v>
      </c>
      <c r="B11" s="139" t="s">
        <v>41</v>
      </c>
      <c r="C11" s="139"/>
      <c r="D11" s="139"/>
      <c r="E11" s="139"/>
      <c r="F11" s="139"/>
      <c r="G11" s="96" t="s">
        <v>40</v>
      </c>
      <c r="H11" s="139" t="s">
        <v>26</v>
      </c>
      <c r="I11" s="139"/>
      <c r="J11" s="139"/>
      <c r="K11" s="139" t="s">
        <v>39</v>
      </c>
      <c r="L11" s="139"/>
      <c r="M11" s="139"/>
      <c r="N11" s="152" t="s">
        <v>93</v>
      </c>
      <c r="O11" s="152"/>
    </row>
    <row r="12" spans="1:15" x14ac:dyDescent="0.25">
      <c r="A12" s="139"/>
      <c r="B12" s="153" t="s">
        <v>42</v>
      </c>
      <c r="C12" s="153"/>
      <c r="D12" s="153"/>
      <c r="E12" s="153"/>
      <c r="F12" s="153"/>
      <c r="G12" s="140" t="s">
        <v>42</v>
      </c>
      <c r="H12" s="140" t="s">
        <v>42</v>
      </c>
      <c r="I12" s="140" t="s">
        <v>111</v>
      </c>
      <c r="J12" s="140" t="s">
        <v>110</v>
      </c>
      <c r="K12" s="140" t="s">
        <v>189</v>
      </c>
      <c r="L12" s="140" t="s">
        <v>190</v>
      </c>
      <c r="M12" s="140" t="s">
        <v>191</v>
      </c>
      <c r="N12" s="151" t="s">
        <v>90</v>
      </c>
      <c r="O12" s="151" t="s">
        <v>91</v>
      </c>
    </row>
    <row r="13" spans="1:15" ht="29.25" customHeight="1" x14ac:dyDescent="0.25">
      <c r="A13" s="139"/>
      <c r="B13" s="153"/>
      <c r="C13" s="153"/>
      <c r="D13" s="153"/>
      <c r="E13" s="153"/>
      <c r="F13" s="153"/>
      <c r="G13" s="140"/>
      <c r="H13" s="140"/>
      <c r="I13" s="140"/>
      <c r="J13" s="140"/>
      <c r="K13" s="140"/>
      <c r="L13" s="140"/>
      <c r="M13" s="140"/>
      <c r="N13" s="151"/>
      <c r="O13" s="151"/>
    </row>
    <row r="14" spans="1:15" ht="56.25" x14ac:dyDescent="0.25">
      <c r="A14" s="24"/>
      <c r="B14" s="136" t="s">
        <v>193</v>
      </c>
      <c r="C14" s="137"/>
      <c r="D14" s="137"/>
      <c r="E14" s="138"/>
      <c r="F14" s="96" t="s">
        <v>28</v>
      </c>
      <c r="G14" s="25" t="s">
        <v>153</v>
      </c>
      <c r="H14" s="97" t="s">
        <v>109</v>
      </c>
      <c r="I14" s="96" t="s">
        <v>179</v>
      </c>
      <c r="J14" s="96">
        <v>796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</row>
  </sheetData>
  <mergeCells count="22">
    <mergeCell ref="A1:N1"/>
    <mergeCell ref="E2:H2"/>
    <mergeCell ref="H3:K3"/>
    <mergeCell ref="L3:M5"/>
    <mergeCell ref="A4:G6"/>
    <mergeCell ref="H4:K4"/>
    <mergeCell ref="N11:O11"/>
    <mergeCell ref="B12:F13"/>
    <mergeCell ref="G12:G13"/>
    <mergeCell ref="H12:H13"/>
    <mergeCell ref="I12:I13"/>
    <mergeCell ref="J12:J13"/>
    <mergeCell ref="N12:N13"/>
    <mergeCell ref="O12:O13"/>
    <mergeCell ref="B14:E14"/>
    <mergeCell ref="A11:A13"/>
    <mergeCell ref="B11:F11"/>
    <mergeCell ref="H11:J11"/>
    <mergeCell ref="K11:M11"/>
    <mergeCell ref="K12:K13"/>
    <mergeCell ref="L12:L13"/>
    <mergeCell ref="M12:M13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93" zoomScaleNormal="93" workbookViewId="0">
      <selection activeCell="H17" sqref="H17"/>
    </sheetView>
  </sheetViews>
  <sheetFormatPr defaultRowHeight="15" x14ac:dyDescent="0.25"/>
  <cols>
    <col min="1" max="1" width="10.140625" customWidth="1"/>
    <col min="2" max="2" width="10.7109375" customWidth="1"/>
    <col min="6" max="6" width="22" customWidth="1"/>
    <col min="7" max="7" width="8.85546875" customWidth="1"/>
    <col min="8" max="8" width="9.28515625" customWidth="1"/>
    <col min="9" max="9" width="12.42578125" customWidth="1"/>
    <col min="10" max="10" width="11.7109375" customWidth="1"/>
    <col min="11" max="11" width="8.85546875" customWidth="1"/>
    <col min="12" max="12" width="5.7109375" customWidth="1"/>
    <col min="13" max="13" width="9.140625" style="30"/>
    <col min="16" max="16" width="9.5703125" style="44" customWidth="1"/>
    <col min="17" max="17" width="8.7109375" customWidth="1"/>
  </cols>
  <sheetData>
    <row r="1" spans="1:18" ht="18" customHeight="1" x14ac:dyDescent="0.25">
      <c r="A1" s="157" t="s">
        <v>34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/>
    </row>
    <row r="2" spans="1:18" ht="19.5" customHeight="1" thickBot="1" x14ac:dyDescent="0.3">
      <c r="F2" s="157" t="s">
        <v>35</v>
      </c>
      <c r="G2" s="157"/>
      <c r="H2" s="157"/>
      <c r="I2" s="157"/>
      <c r="M2"/>
      <c r="P2"/>
    </row>
    <row r="3" spans="1:18" ht="20.25" customHeight="1" x14ac:dyDescent="0.25">
      <c r="A3" s="142" t="s">
        <v>24</v>
      </c>
      <c r="B3" s="142"/>
      <c r="C3" s="142"/>
      <c r="D3" s="142"/>
      <c r="E3" s="142"/>
      <c r="F3" s="19"/>
      <c r="G3" s="19"/>
      <c r="H3" s="19"/>
      <c r="I3" s="19"/>
      <c r="J3" s="142" t="s">
        <v>88</v>
      </c>
      <c r="K3" s="142"/>
      <c r="L3" s="142"/>
      <c r="M3" s="149"/>
      <c r="N3" s="143" t="s">
        <v>142</v>
      </c>
      <c r="O3" s="144"/>
      <c r="P3"/>
    </row>
    <row r="4" spans="1:18" ht="15.75" x14ac:dyDescent="0.25">
      <c r="A4" s="150" t="s">
        <v>36</v>
      </c>
      <c r="B4" s="150"/>
      <c r="C4" s="150"/>
      <c r="D4" s="150"/>
      <c r="E4" s="150"/>
      <c r="F4" s="150"/>
      <c r="G4" s="150"/>
      <c r="H4" s="150"/>
      <c r="I4" s="150"/>
      <c r="J4" s="142" t="s">
        <v>159</v>
      </c>
      <c r="K4" s="142"/>
      <c r="L4" s="142"/>
      <c r="M4" s="149"/>
      <c r="N4" s="145"/>
      <c r="O4" s="146"/>
      <c r="P4"/>
    </row>
    <row r="5" spans="1:18" ht="16.5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42" t="s">
        <v>160</v>
      </c>
      <c r="K5" s="142"/>
      <c r="L5" s="142"/>
      <c r="M5" s="149"/>
      <c r="N5" s="147"/>
      <c r="O5" s="148"/>
      <c r="P5"/>
    </row>
    <row r="6" spans="1:18" ht="24" customHeight="1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9"/>
      <c r="K6" s="19"/>
      <c r="L6" s="19"/>
      <c r="M6" s="19"/>
      <c r="N6" s="19"/>
      <c r="O6" s="19"/>
      <c r="P6" s="19"/>
      <c r="Q6" s="19"/>
    </row>
    <row r="7" spans="1:18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8" ht="18.75" x14ac:dyDescent="0.3">
      <c r="A8" s="20" t="s">
        <v>104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8" ht="19.899999999999999" customHeight="1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8" ht="19.5" customHeight="1" x14ac:dyDescent="0.3">
      <c r="A10" s="20" t="s">
        <v>175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9"/>
      <c r="N10" s="19"/>
      <c r="O10" s="19"/>
    </row>
    <row r="11" spans="1:18" ht="98.25" customHeight="1" x14ac:dyDescent="0.25">
      <c r="A11" s="139" t="s">
        <v>38</v>
      </c>
      <c r="B11" s="139"/>
      <c r="C11" s="139" t="s">
        <v>41</v>
      </c>
      <c r="D11" s="139"/>
      <c r="E11" s="139"/>
      <c r="F11" s="139"/>
      <c r="G11" s="139"/>
      <c r="H11" s="139"/>
      <c r="I11" s="35" t="s">
        <v>40</v>
      </c>
      <c r="J11" s="136" t="s">
        <v>44</v>
      </c>
      <c r="K11" s="137"/>
      <c r="L11" s="138"/>
      <c r="M11" s="139" t="s">
        <v>45</v>
      </c>
      <c r="N11" s="139"/>
      <c r="O11" s="139"/>
      <c r="P11" s="39" t="s">
        <v>92</v>
      </c>
      <c r="Q11" s="152" t="s">
        <v>113</v>
      </c>
      <c r="R11" s="152"/>
    </row>
    <row r="12" spans="1:18" ht="15" customHeight="1" x14ac:dyDescent="0.25">
      <c r="A12" s="139"/>
      <c r="B12" s="139"/>
      <c r="C12" s="153" t="s">
        <v>42</v>
      </c>
      <c r="D12" s="153"/>
      <c r="E12" s="153"/>
      <c r="F12" s="153"/>
      <c r="G12" s="153"/>
      <c r="H12" s="153"/>
      <c r="I12" s="140" t="s">
        <v>42</v>
      </c>
      <c r="J12" s="140" t="s">
        <v>42</v>
      </c>
      <c r="K12" s="161" t="s">
        <v>43</v>
      </c>
      <c r="L12" s="162"/>
      <c r="M12" s="140" t="s">
        <v>189</v>
      </c>
      <c r="N12" s="140" t="s">
        <v>190</v>
      </c>
      <c r="O12" s="140" t="s">
        <v>191</v>
      </c>
      <c r="P12" s="139" t="s">
        <v>196</v>
      </c>
      <c r="Q12" s="151" t="s">
        <v>90</v>
      </c>
      <c r="R12" s="151" t="s">
        <v>91</v>
      </c>
    </row>
    <row r="13" spans="1:18" ht="40.15" customHeight="1" x14ac:dyDescent="0.25">
      <c r="A13" s="139"/>
      <c r="B13" s="139"/>
      <c r="C13" s="153"/>
      <c r="D13" s="153"/>
      <c r="E13" s="153"/>
      <c r="F13" s="153"/>
      <c r="G13" s="153"/>
      <c r="H13" s="153"/>
      <c r="I13" s="140"/>
      <c r="J13" s="140"/>
      <c r="K13" s="60" t="s">
        <v>131</v>
      </c>
      <c r="L13" s="60" t="s">
        <v>110</v>
      </c>
      <c r="M13" s="140"/>
      <c r="N13" s="140"/>
      <c r="O13" s="140"/>
      <c r="P13" s="139"/>
      <c r="Q13" s="151"/>
      <c r="R13" s="151"/>
    </row>
    <row r="14" spans="1:18" ht="50.45" customHeight="1" x14ac:dyDescent="0.25">
      <c r="A14" s="24" t="s">
        <v>135</v>
      </c>
      <c r="B14" s="24" t="s">
        <v>136</v>
      </c>
      <c r="C14" s="154" t="s">
        <v>27</v>
      </c>
      <c r="D14" s="155"/>
      <c r="E14" s="155"/>
      <c r="F14" s="156"/>
      <c r="G14" s="66" t="s">
        <v>106</v>
      </c>
      <c r="H14" s="23" t="s">
        <v>30</v>
      </c>
      <c r="I14" s="25" t="s">
        <v>29</v>
      </c>
      <c r="J14" s="70" t="s">
        <v>166</v>
      </c>
      <c r="K14" s="70" t="s">
        <v>108</v>
      </c>
      <c r="L14" s="70">
        <v>796</v>
      </c>
      <c r="M14" s="41">
        <f>'разбивка объем АЦ 44'!M5</f>
        <v>10.125</v>
      </c>
      <c r="N14" s="35"/>
      <c r="O14" s="35"/>
      <c r="P14" s="39" t="s">
        <v>112</v>
      </c>
      <c r="Q14" s="42">
        <v>0.05</v>
      </c>
      <c r="R14" s="31">
        <f>M14*5/100</f>
        <v>0.50624999999999998</v>
      </c>
    </row>
    <row r="15" spans="1:18" ht="39.6" customHeight="1" x14ac:dyDescent="0.25">
      <c r="A15" s="24" t="s">
        <v>137</v>
      </c>
      <c r="B15" s="24" t="s">
        <v>138</v>
      </c>
      <c r="C15" s="136" t="s">
        <v>27</v>
      </c>
      <c r="D15" s="137"/>
      <c r="E15" s="137"/>
      <c r="F15" s="138"/>
      <c r="G15" s="66" t="s">
        <v>106</v>
      </c>
      <c r="H15" s="23" t="s">
        <v>30</v>
      </c>
      <c r="I15" s="25" t="s">
        <v>31</v>
      </c>
      <c r="J15" s="70" t="s">
        <v>167</v>
      </c>
      <c r="K15" s="70" t="s">
        <v>128</v>
      </c>
      <c r="L15" s="70">
        <v>798</v>
      </c>
      <c r="M15" s="28">
        <f>'разбивка объем АЦ 44'!M13</f>
        <v>2.61</v>
      </c>
      <c r="N15" s="22"/>
      <c r="O15" s="22"/>
      <c r="P15" s="45" t="s">
        <v>112</v>
      </c>
      <c r="Q15" s="42">
        <v>0.05</v>
      </c>
      <c r="R15" s="31">
        <f t="shared" ref="R15:R16" si="0">M15*5/100</f>
        <v>0.13049999999999998</v>
      </c>
    </row>
    <row r="16" spans="1:18" ht="46.9" customHeight="1" x14ac:dyDescent="0.25">
      <c r="A16" s="24" t="s">
        <v>139</v>
      </c>
      <c r="B16" s="36" t="s">
        <v>140</v>
      </c>
      <c r="C16" s="136" t="s">
        <v>32</v>
      </c>
      <c r="D16" s="137"/>
      <c r="E16" s="137"/>
      <c r="F16" s="138"/>
      <c r="G16" s="66" t="s">
        <v>106</v>
      </c>
      <c r="H16" s="23" t="s">
        <v>30</v>
      </c>
      <c r="I16" s="25" t="s">
        <v>33</v>
      </c>
      <c r="J16" s="70" t="s">
        <v>171</v>
      </c>
      <c r="K16" s="70" t="s">
        <v>172</v>
      </c>
      <c r="L16" s="70">
        <v>642</v>
      </c>
      <c r="M16" s="28">
        <f>'разбивка объем АЦ 44'!M14</f>
        <v>26.204000000000001</v>
      </c>
      <c r="N16" s="22"/>
      <c r="O16" s="22"/>
      <c r="P16" s="45" t="s">
        <v>112</v>
      </c>
      <c r="Q16" s="42">
        <v>0.05</v>
      </c>
      <c r="R16" s="31">
        <f t="shared" si="0"/>
        <v>1.3102</v>
      </c>
    </row>
    <row r="17" spans="1:18" ht="51.6" customHeight="1" x14ac:dyDescent="0.25">
      <c r="A17" s="24" t="s">
        <v>150</v>
      </c>
      <c r="B17" s="24"/>
      <c r="C17" s="136" t="s">
        <v>149</v>
      </c>
      <c r="D17" s="137"/>
      <c r="E17" s="137"/>
      <c r="F17" s="138"/>
      <c r="G17" s="66" t="s">
        <v>106</v>
      </c>
      <c r="H17" s="23"/>
      <c r="I17" s="25" t="s">
        <v>33</v>
      </c>
      <c r="J17" s="70" t="s">
        <v>171</v>
      </c>
      <c r="K17" s="70" t="s">
        <v>172</v>
      </c>
      <c r="L17" s="70">
        <v>642</v>
      </c>
      <c r="M17" s="28">
        <f>'разбивка объем АЦ 44'!M22</f>
        <v>0</v>
      </c>
      <c r="N17" s="22"/>
      <c r="O17" s="22"/>
      <c r="P17" s="70" t="s">
        <v>112</v>
      </c>
      <c r="Q17" s="42">
        <v>0.05</v>
      </c>
      <c r="R17" s="31">
        <f t="shared" ref="R17" si="1">M17*5/100</f>
        <v>0</v>
      </c>
    </row>
    <row r="18" spans="1:18" ht="51.6" customHeight="1" x14ac:dyDescent="0.25">
      <c r="A18" s="24"/>
      <c r="B18" s="24" t="s">
        <v>148</v>
      </c>
      <c r="C18" s="136" t="s">
        <v>149</v>
      </c>
      <c r="D18" s="137"/>
      <c r="E18" s="137"/>
      <c r="F18" s="138"/>
      <c r="G18" s="66"/>
      <c r="H18" s="23" t="s">
        <v>30</v>
      </c>
      <c r="I18" s="25" t="s">
        <v>33</v>
      </c>
      <c r="J18" s="70" t="s">
        <v>171</v>
      </c>
      <c r="K18" s="70" t="s">
        <v>172</v>
      </c>
      <c r="L18" s="70">
        <v>642</v>
      </c>
      <c r="M18" s="28">
        <f>'разбивка объем АЦ 44'!M23</f>
        <v>0</v>
      </c>
      <c r="N18" s="22"/>
      <c r="O18" s="22"/>
      <c r="P18" s="70" t="s">
        <v>112</v>
      </c>
      <c r="Q18" s="42">
        <v>1.05</v>
      </c>
      <c r="R18" s="31">
        <f t="shared" ref="R18" si="2">M18*5/100</f>
        <v>0</v>
      </c>
    </row>
    <row r="19" spans="1:18" ht="44.45" customHeight="1" x14ac:dyDescent="0.25">
      <c r="A19" s="24"/>
      <c r="B19" s="24" t="s">
        <v>141</v>
      </c>
      <c r="C19" s="136" t="s">
        <v>126</v>
      </c>
      <c r="D19" s="137"/>
      <c r="E19" s="137"/>
      <c r="F19" s="138"/>
      <c r="G19" s="66"/>
      <c r="H19" s="23" t="s">
        <v>30</v>
      </c>
      <c r="I19" s="25" t="s">
        <v>105</v>
      </c>
      <c r="J19" s="70" t="s">
        <v>165</v>
      </c>
      <c r="K19" s="70" t="s">
        <v>128</v>
      </c>
      <c r="L19" s="70">
        <v>796</v>
      </c>
      <c r="M19" s="28">
        <f>'разбивка объем АЦ 44'!M24</f>
        <v>0</v>
      </c>
      <c r="N19" s="22"/>
      <c r="O19" s="22"/>
      <c r="P19" s="70" t="s">
        <v>112</v>
      </c>
      <c r="Q19" s="42">
        <v>0.05</v>
      </c>
      <c r="R19" s="31">
        <f t="shared" ref="R19:R20" si="3">M19*5/100</f>
        <v>0</v>
      </c>
    </row>
    <row r="20" spans="1:18" ht="39" customHeight="1" x14ac:dyDescent="0.25">
      <c r="A20" s="24" t="s">
        <v>151</v>
      </c>
      <c r="B20" s="24"/>
      <c r="C20" s="136" t="s">
        <v>152</v>
      </c>
      <c r="D20" s="137"/>
      <c r="E20" s="137"/>
      <c r="F20" s="138"/>
      <c r="G20" s="66" t="s">
        <v>106</v>
      </c>
      <c r="H20" s="23"/>
      <c r="I20" s="25" t="s">
        <v>105</v>
      </c>
      <c r="J20" s="70" t="s">
        <v>165</v>
      </c>
      <c r="K20" s="70" t="s">
        <v>128</v>
      </c>
      <c r="L20" s="70">
        <v>796</v>
      </c>
      <c r="M20" s="28">
        <f>'разбивка объем АЦ 44'!M25</f>
        <v>0</v>
      </c>
      <c r="N20" s="22"/>
      <c r="O20" s="22"/>
      <c r="P20" s="70" t="s">
        <v>112</v>
      </c>
      <c r="Q20" s="42">
        <v>0.05</v>
      </c>
      <c r="R20" s="31">
        <f t="shared" si="3"/>
        <v>0</v>
      </c>
    </row>
    <row r="21" spans="1:18" ht="39.6" customHeight="1" x14ac:dyDescent="0.25">
      <c r="A21" s="24" t="s">
        <v>151</v>
      </c>
      <c r="B21" s="24"/>
      <c r="C21" s="136" t="s">
        <v>152</v>
      </c>
      <c r="D21" s="137"/>
      <c r="E21" s="137"/>
      <c r="F21" s="138"/>
      <c r="G21" s="66" t="s">
        <v>106</v>
      </c>
      <c r="H21" s="23"/>
      <c r="I21" s="25" t="s">
        <v>153</v>
      </c>
      <c r="J21" s="70" t="s">
        <v>169</v>
      </c>
      <c r="K21" s="70" t="s">
        <v>170</v>
      </c>
      <c r="L21" s="70">
        <v>642</v>
      </c>
      <c r="M21" s="28">
        <f>'разбивка объем АЦ 44'!M26</f>
        <v>0</v>
      </c>
      <c r="N21" s="22"/>
      <c r="O21" s="22"/>
      <c r="P21" s="70" t="s">
        <v>112</v>
      </c>
      <c r="Q21" s="42">
        <v>0.05</v>
      </c>
      <c r="R21" s="31">
        <f t="shared" ref="R21" si="4">M21*5/100</f>
        <v>0</v>
      </c>
    </row>
    <row r="22" spans="1:18" ht="15.75" x14ac:dyDescent="0.25">
      <c r="A22" s="24"/>
      <c r="B22" s="24"/>
      <c r="C22" s="160" t="s">
        <v>130</v>
      </c>
      <c r="D22" s="160"/>
      <c r="E22" s="160"/>
      <c r="F22" s="160"/>
      <c r="G22" s="160"/>
      <c r="H22" s="160"/>
      <c r="I22" s="160"/>
      <c r="J22" s="160"/>
      <c r="K22" s="160"/>
      <c r="L22" s="160"/>
      <c r="M22" s="28">
        <f>SUM(M14:M21)</f>
        <v>38.939</v>
      </c>
      <c r="N22" s="21"/>
      <c r="O22" s="21"/>
      <c r="P22" s="58"/>
      <c r="Q22" s="42"/>
      <c r="R22" s="31"/>
    </row>
    <row r="26" spans="1:18" x14ac:dyDescent="0.25">
      <c r="E26" t="s">
        <v>119</v>
      </c>
    </row>
  </sheetData>
  <mergeCells count="32">
    <mergeCell ref="A1:O1"/>
    <mergeCell ref="F2:I2"/>
    <mergeCell ref="A3:E3"/>
    <mergeCell ref="J3:M3"/>
    <mergeCell ref="N3:O5"/>
    <mergeCell ref="A4:I6"/>
    <mergeCell ref="J4:M4"/>
    <mergeCell ref="J5:M5"/>
    <mergeCell ref="Q11:R11"/>
    <mergeCell ref="Q12:Q13"/>
    <mergeCell ref="R12:R13"/>
    <mergeCell ref="P12:P13"/>
    <mergeCell ref="C15:F15"/>
    <mergeCell ref="M11:O11"/>
    <mergeCell ref="M12:M13"/>
    <mergeCell ref="N12:N13"/>
    <mergeCell ref="O12:O13"/>
    <mergeCell ref="J11:L11"/>
    <mergeCell ref="I12:I13"/>
    <mergeCell ref="J12:J13"/>
    <mergeCell ref="C21:F21"/>
    <mergeCell ref="C19:F19"/>
    <mergeCell ref="C22:L22"/>
    <mergeCell ref="A11:B13"/>
    <mergeCell ref="C11:H11"/>
    <mergeCell ref="C12:H13"/>
    <mergeCell ref="C14:F14"/>
    <mergeCell ref="C16:F16"/>
    <mergeCell ref="K12:L12"/>
    <mergeCell ref="C20:F20"/>
    <mergeCell ref="C18:F18"/>
    <mergeCell ref="C17:F17"/>
  </mergeCells>
  <pageMargins left="0.31496062992125984" right="0.31496062992125984" top="0.35433070866141736" bottom="0.35433070866141736" header="0" footer="0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A10" workbookViewId="0">
      <selection activeCell="M25" sqref="M25"/>
    </sheetView>
  </sheetViews>
  <sheetFormatPr defaultRowHeight="15" x14ac:dyDescent="0.25"/>
  <cols>
    <col min="1" max="1" width="7.140625" customWidth="1"/>
    <col min="2" max="2" width="5.140625" customWidth="1"/>
    <col min="3" max="3" width="7.28515625" customWidth="1"/>
    <col min="4" max="4" width="6.7109375" customWidth="1"/>
    <col min="5" max="5" width="7.7109375" customWidth="1"/>
    <col min="6" max="6" width="5.7109375" customWidth="1"/>
    <col min="7" max="7" width="5.42578125" customWidth="1"/>
    <col min="8" max="8" width="3.28515625" customWidth="1"/>
    <col min="9" max="9" width="13.7109375" customWidth="1"/>
    <col min="10" max="10" width="10.5703125" customWidth="1"/>
    <col min="11" max="11" width="10" customWidth="1"/>
    <col min="12" max="12" width="6.140625" customWidth="1"/>
    <col min="13" max="13" width="8.85546875" style="30"/>
    <col min="16" max="16" width="9.5703125" style="44" customWidth="1"/>
    <col min="17" max="17" width="7.28515625" customWidth="1"/>
  </cols>
  <sheetData>
    <row r="1" spans="1:18" ht="15.75" x14ac:dyDescent="0.25">
      <c r="A1" s="157" t="s">
        <v>34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P1"/>
    </row>
    <row r="2" spans="1:18" ht="16.5" thickBot="1" x14ac:dyDescent="0.3">
      <c r="E2" s="157" t="s">
        <v>35</v>
      </c>
      <c r="F2" s="157"/>
      <c r="G2" s="157"/>
      <c r="H2" s="157"/>
      <c r="I2" s="69"/>
      <c r="M2"/>
      <c r="P2"/>
    </row>
    <row r="3" spans="1:18" ht="15.75" x14ac:dyDescent="0.25">
      <c r="A3" s="157" t="s">
        <v>24</v>
      </c>
      <c r="B3" s="157"/>
      <c r="C3" s="157"/>
      <c r="D3" s="157"/>
      <c r="E3" s="157"/>
      <c r="F3" s="19"/>
      <c r="G3" s="19"/>
      <c r="H3" s="142" t="s">
        <v>88</v>
      </c>
      <c r="I3" s="142"/>
      <c r="J3" s="142"/>
      <c r="K3" s="149"/>
      <c r="L3" s="143" t="s">
        <v>145</v>
      </c>
      <c r="M3" s="144"/>
      <c r="P3"/>
    </row>
    <row r="4" spans="1:18" ht="15.75" x14ac:dyDescent="0.25">
      <c r="A4" s="150" t="s">
        <v>94</v>
      </c>
      <c r="B4" s="150"/>
      <c r="C4" s="150"/>
      <c r="D4" s="150"/>
      <c r="E4" s="150"/>
      <c r="F4" s="150"/>
      <c r="G4" s="150"/>
      <c r="H4" s="142" t="s">
        <v>89</v>
      </c>
      <c r="I4" s="142"/>
      <c r="J4" s="142"/>
      <c r="K4" s="149"/>
      <c r="L4" s="145"/>
      <c r="M4" s="146"/>
      <c r="P4"/>
    </row>
    <row r="5" spans="1:18" ht="16.5" thickBot="1" x14ac:dyDescent="0.3">
      <c r="A5" s="150"/>
      <c r="B5" s="150"/>
      <c r="C5" s="150"/>
      <c r="D5" s="150"/>
      <c r="E5" s="150"/>
      <c r="F5" s="150"/>
      <c r="G5" s="150"/>
      <c r="H5" s="19"/>
      <c r="I5" s="19"/>
      <c r="J5" s="19"/>
      <c r="K5" s="19"/>
      <c r="L5" s="147"/>
      <c r="M5" s="148"/>
      <c r="P5"/>
    </row>
    <row r="6" spans="1:18" ht="15.75" x14ac:dyDescent="0.25">
      <c r="A6" s="150"/>
      <c r="B6" s="150"/>
      <c r="C6" s="150"/>
      <c r="D6" s="150"/>
      <c r="E6" s="150"/>
      <c r="F6" s="150"/>
      <c r="G6" s="150"/>
      <c r="H6" s="19"/>
      <c r="I6" s="19"/>
      <c r="J6" s="19"/>
      <c r="K6" s="19"/>
      <c r="L6" s="19"/>
      <c r="M6" s="19"/>
      <c r="N6" s="19"/>
      <c r="O6" s="19"/>
      <c r="P6"/>
    </row>
    <row r="7" spans="1:18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/>
    </row>
    <row r="8" spans="1:18" ht="18.75" x14ac:dyDescent="0.3">
      <c r="A8" s="20" t="s">
        <v>104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/>
    </row>
    <row r="9" spans="1:18" ht="15.75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/>
    </row>
    <row r="10" spans="1:18" ht="18.75" x14ac:dyDescent="0.3">
      <c r="A10" s="20" t="s">
        <v>175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9"/>
      <c r="N10" s="19"/>
      <c r="O10" s="19"/>
    </row>
    <row r="11" spans="1:18" ht="89.25" x14ac:dyDescent="0.25">
      <c r="A11" s="139" t="s">
        <v>38</v>
      </c>
      <c r="B11" s="139"/>
      <c r="C11" s="139" t="s">
        <v>41</v>
      </c>
      <c r="D11" s="139"/>
      <c r="E11" s="139"/>
      <c r="F11" s="139"/>
      <c r="G11" s="139"/>
      <c r="H11" s="139"/>
      <c r="I11" s="70" t="s">
        <v>40</v>
      </c>
      <c r="J11" s="136" t="s">
        <v>44</v>
      </c>
      <c r="K11" s="137"/>
      <c r="L11" s="138"/>
      <c r="M11" s="139" t="s">
        <v>45</v>
      </c>
      <c r="N11" s="139"/>
      <c r="O11" s="139"/>
      <c r="P11" s="70" t="s">
        <v>92</v>
      </c>
      <c r="Q11" s="152" t="s">
        <v>113</v>
      </c>
      <c r="R11" s="152"/>
    </row>
    <row r="12" spans="1:18" x14ac:dyDescent="0.25">
      <c r="A12" s="139"/>
      <c r="B12" s="139"/>
      <c r="C12" s="153" t="s">
        <v>42</v>
      </c>
      <c r="D12" s="153"/>
      <c r="E12" s="153"/>
      <c r="F12" s="153"/>
      <c r="G12" s="153"/>
      <c r="H12" s="153"/>
      <c r="I12" s="140" t="s">
        <v>42</v>
      </c>
      <c r="J12" s="140" t="s">
        <v>42</v>
      </c>
      <c r="K12" s="161" t="s">
        <v>43</v>
      </c>
      <c r="L12" s="162"/>
      <c r="M12" s="140" t="s">
        <v>189</v>
      </c>
      <c r="N12" s="140" t="s">
        <v>190</v>
      </c>
      <c r="O12" s="140" t="s">
        <v>191</v>
      </c>
      <c r="P12" s="139" t="s">
        <v>196</v>
      </c>
      <c r="Q12" s="151" t="s">
        <v>90</v>
      </c>
      <c r="R12" s="151" t="s">
        <v>91</v>
      </c>
    </row>
    <row r="13" spans="1:18" ht="43.5" customHeight="1" x14ac:dyDescent="0.25">
      <c r="A13" s="139"/>
      <c r="B13" s="139"/>
      <c r="C13" s="153"/>
      <c r="D13" s="153"/>
      <c r="E13" s="153"/>
      <c r="F13" s="153"/>
      <c r="G13" s="153"/>
      <c r="H13" s="153"/>
      <c r="I13" s="140"/>
      <c r="J13" s="140"/>
      <c r="K13" s="71" t="s">
        <v>131</v>
      </c>
      <c r="L13" s="71" t="s">
        <v>110</v>
      </c>
      <c r="M13" s="140"/>
      <c r="N13" s="140"/>
      <c r="O13" s="140"/>
      <c r="P13" s="139"/>
      <c r="Q13" s="151"/>
      <c r="R13" s="151"/>
    </row>
    <row r="14" spans="1:18" ht="94.15" customHeight="1" x14ac:dyDescent="0.25">
      <c r="A14" s="163" t="s">
        <v>146</v>
      </c>
      <c r="B14" s="164"/>
      <c r="C14" s="136" t="s">
        <v>94</v>
      </c>
      <c r="D14" s="137"/>
      <c r="E14" s="137"/>
      <c r="F14" s="138"/>
      <c r="G14" s="165" t="s">
        <v>30</v>
      </c>
      <c r="H14" s="166"/>
      <c r="I14" s="70" t="s">
        <v>176</v>
      </c>
      <c r="J14" s="70" t="s">
        <v>165</v>
      </c>
      <c r="K14" s="70" t="s">
        <v>128</v>
      </c>
      <c r="L14" s="70">
        <v>796</v>
      </c>
      <c r="M14" s="41">
        <f>'разбивка объем АЦ 46'!M5</f>
        <v>0</v>
      </c>
      <c r="N14" s="70"/>
      <c r="O14" s="70"/>
      <c r="P14" s="70" t="s">
        <v>112</v>
      </c>
      <c r="Q14" s="42">
        <v>0.05</v>
      </c>
      <c r="R14" s="31">
        <f>M14*5/100</f>
        <v>0</v>
      </c>
    </row>
    <row r="15" spans="1:18" ht="15.75" x14ac:dyDescent="0.25">
      <c r="A15" s="163"/>
      <c r="B15" s="164"/>
      <c r="C15" s="160" t="s">
        <v>130</v>
      </c>
      <c r="D15" s="160"/>
      <c r="E15" s="160"/>
      <c r="F15" s="160"/>
      <c r="G15" s="160"/>
      <c r="H15" s="160"/>
      <c r="I15" s="160"/>
      <c r="J15" s="160"/>
      <c r="K15" s="160"/>
      <c r="L15" s="160"/>
      <c r="M15" s="28">
        <f>SUM(M14:M14)</f>
        <v>0</v>
      </c>
      <c r="N15" s="21"/>
      <c r="O15" s="21"/>
      <c r="P15" s="58"/>
      <c r="Q15" s="42">
        <v>0.05</v>
      </c>
      <c r="R15" s="31">
        <f t="shared" ref="R15" si="0">M15*5/100</f>
        <v>0</v>
      </c>
    </row>
    <row r="19" spans="5:5" x14ac:dyDescent="0.25">
      <c r="E19" t="s">
        <v>119</v>
      </c>
    </row>
  </sheetData>
  <mergeCells count="27">
    <mergeCell ref="A15:B15"/>
    <mergeCell ref="C15:L15"/>
    <mergeCell ref="C14:F14"/>
    <mergeCell ref="A1:N1"/>
    <mergeCell ref="E2:H2"/>
    <mergeCell ref="A3:E3"/>
    <mergeCell ref="H3:K3"/>
    <mergeCell ref="L3:M5"/>
    <mergeCell ref="A4:G6"/>
    <mergeCell ref="H4:K4"/>
    <mergeCell ref="M11:O11"/>
    <mergeCell ref="A11:B13"/>
    <mergeCell ref="C11:H11"/>
    <mergeCell ref="J11:L11"/>
    <mergeCell ref="G14:H14"/>
    <mergeCell ref="A14:B14"/>
    <mergeCell ref="Q11:R11"/>
    <mergeCell ref="C12:H13"/>
    <mergeCell ref="I12:I13"/>
    <mergeCell ref="J12:J13"/>
    <mergeCell ref="K12:L12"/>
    <mergeCell ref="M12:M13"/>
    <mergeCell ref="N12:N13"/>
    <mergeCell ref="O12:O13"/>
    <mergeCell ref="P12:P13"/>
    <mergeCell ref="Q12:Q13"/>
    <mergeCell ref="R12:R13"/>
  </mergeCells>
  <pageMargins left="0.7" right="0.7" top="0.75" bottom="0.75" header="0.3" footer="0.3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7" workbookViewId="0">
      <selection activeCell="K16" sqref="K16"/>
    </sheetView>
  </sheetViews>
  <sheetFormatPr defaultRowHeight="15" x14ac:dyDescent="0.25"/>
  <cols>
    <col min="1" max="1" width="7.42578125" customWidth="1"/>
    <col min="2" max="2" width="4.140625" customWidth="1"/>
    <col min="7" max="7" width="6" customWidth="1"/>
    <col min="8" max="8" width="3.28515625" customWidth="1"/>
    <col min="9" max="9" width="12.42578125" customWidth="1"/>
    <col min="10" max="10" width="13.28515625" customWidth="1"/>
    <col min="11" max="11" width="10.42578125" customWidth="1"/>
    <col min="12" max="12" width="7.85546875" customWidth="1"/>
    <col min="13" max="13" width="8.85546875" style="30"/>
    <col min="16" max="16" width="9.5703125" style="44" customWidth="1"/>
    <col min="17" max="17" width="8.7109375" customWidth="1"/>
  </cols>
  <sheetData>
    <row r="1" spans="1:18" ht="18.75" x14ac:dyDescent="0.3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/>
    </row>
    <row r="2" spans="1:18" ht="16.899999999999999" customHeight="1" thickBot="1" x14ac:dyDescent="0.35">
      <c r="A2" s="73"/>
      <c r="B2" s="73"/>
      <c r="C2" s="73"/>
      <c r="D2" s="73"/>
      <c r="E2" s="73"/>
      <c r="F2" s="141" t="s">
        <v>35</v>
      </c>
      <c r="G2" s="141"/>
      <c r="H2" s="141"/>
      <c r="I2" s="141"/>
      <c r="J2" s="73"/>
      <c r="K2" s="73"/>
      <c r="L2" s="73"/>
      <c r="M2" s="73"/>
      <c r="N2" s="73"/>
      <c r="O2" s="73"/>
      <c r="P2"/>
    </row>
    <row r="3" spans="1:18" ht="15.75" x14ac:dyDescent="0.25">
      <c r="A3" s="142" t="s">
        <v>24</v>
      </c>
      <c r="B3" s="142"/>
      <c r="C3" s="142"/>
      <c r="D3" s="142"/>
      <c r="E3" s="142"/>
      <c r="F3" s="19"/>
      <c r="G3" s="19"/>
      <c r="H3" s="19"/>
      <c r="I3" s="19"/>
      <c r="J3" s="142" t="s">
        <v>88</v>
      </c>
      <c r="K3" s="142"/>
      <c r="L3" s="142"/>
      <c r="M3" s="149"/>
      <c r="N3" s="143" t="s">
        <v>144</v>
      </c>
      <c r="O3" s="144"/>
      <c r="P3"/>
    </row>
    <row r="4" spans="1:18" ht="15.75" x14ac:dyDescent="0.25">
      <c r="A4" s="150" t="s">
        <v>95</v>
      </c>
      <c r="B4" s="150"/>
      <c r="C4" s="150"/>
      <c r="D4" s="150"/>
      <c r="E4" s="150"/>
      <c r="F4" s="150"/>
      <c r="G4" s="150"/>
      <c r="H4" s="150"/>
      <c r="I4" s="150"/>
      <c r="J4" s="142" t="s">
        <v>159</v>
      </c>
      <c r="K4" s="142"/>
      <c r="L4" s="142"/>
      <c r="M4" s="149"/>
      <c r="N4" s="145"/>
      <c r="O4" s="146"/>
      <c r="P4"/>
    </row>
    <row r="5" spans="1:18" ht="16.5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42" t="s">
        <v>160</v>
      </c>
      <c r="K5" s="142"/>
      <c r="L5" s="142"/>
      <c r="M5" s="149"/>
      <c r="N5" s="147"/>
      <c r="O5" s="148"/>
      <c r="P5"/>
    </row>
    <row r="6" spans="1:18" ht="5.25" customHeight="1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9"/>
      <c r="K6" s="19"/>
      <c r="L6" s="19"/>
      <c r="M6" s="19"/>
      <c r="N6" s="19"/>
      <c r="O6" s="19"/>
      <c r="P6" s="19"/>
      <c r="Q6" s="19"/>
    </row>
    <row r="7" spans="1:18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8" ht="18.75" x14ac:dyDescent="0.3">
      <c r="A8" s="20" t="s">
        <v>104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8" ht="15.75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8" ht="18.75" x14ac:dyDescent="0.3">
      <c r="A10" s="20" t="s">
        <v>175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9"/>
      <c r="N10" s="19"/>
      <c r="O10" s="19"/>
    </row>
    <row r="11" spans="1:18" ht="89.25" x14ac:dyDescent="0.25">
      <c r="A11" s="139" t="s">
        <v>38</v>
      </c>
      <c r="B11" s="139"/>
      <c r="C11" s="139" t="s">
        <v>41</v>
      </c>
      <c r="D11" s="139"/>
      <c r="E11" s="139"/>
      <c r="F11" s="139"/>
      <c r="G11" s="139"/>
      <c r="H11" s="139"/>
      <c r="I11" s="70" t="s">
        <v>40</v>
      </c>
      <c r="J11" s="136" t="s">
        <v>44</v>
      </c>
      <c r="K11" s="137"/>
      <c r="L11" s="138"/>
      <c r="M11" s="139" t="s">
        <v>45</v>
      </c>
      <c r="N11" s="139"/>
      <c r="O11" s="139"/>
      <c r="P11" s="70" t="s">
        <v>92</v>
      </c>
      <c r="Q11" s="152" t="s">
        <v>113</v>
      </c>
      <c r="R11" s="152"/>
    </row>
    <row r="12" spans="1:18" x14ac:dyDescent="0.25">
      <c r="A12" s="139"/>
      <c r="B12" s="139"/>
      <c r="C12" s="153" t="s">
        <v>42</v>
      </c>
      <c r="D12" s="153"/>
      <c r="E12" s="153"/>
      <c r="F12" s="153"/>
      <c r="G12" s="153"/>
      <c r="H12" s="153"/>
      <c r="I12" s="140" t="s">
        <v>42</v>
      </c>
      <c r="J12" s="140" t="s">
        <v>42</v>
      </c>
      <c r="K12" s="161" t="s">
        <v>43</v>
      </c>
      <c r="L12" s="162"/>
      <c r="M12" s="140" t="s">
        <v>189</v>
      </c>
      <c r="N12" s="140" t="s">
        <v>190</v>
      </c>
      <c r="O12" s="140" t="s">
        <v>191</v>
      </c>
      <c r="P12" s="139" t="s">
        <v>196</v>
      </c>
      <c r="Q12" s="151" t="s">
        <v>90</v>
      </c>
      <c r="R12" s="151" t="s">
        <v>91</v>
      </c>
    </row>
    <row r="13" spans="1:18" ht="47.25" customHeight="1" x14ac:dyDescent="0.25">
      <c r="A13" s="139"/>
      <c r="B13" s="139"/>
      <c r="C13" s="153"/>
      <c r="D13" s="153"/>
      <c r="E13" s="153"/>
      <c r="F13" s="153"/>
      <c r="G13" s="153"/>
      <c r="H13" s="153"/>
      <c r="I13" s="140"/>
      <c r="J13" s="140"/>
      <c r="K13" s="71" t="s">
        <v>131</v>
      </c>
      <c r="L13" s="71" t="s">
        <v>110</v>
      </c>
      <c r="M13" s="140"/>
      <c r="N13" s="140"/>
      <c r="O13" s="140"/>
      <c r="P13" s="139"/>
      <c r="Q13" s="151"/>
      <c r="R13" s="151"/>
    </row>
    <row r="14" spans="1:18" ht="38.25" x14ac:dyDescent="0.25">
      <c r="A14" s="163" t="s">
        <v>143</v>
      </c>
      <c r="B14" s="164"/>
      <c r="C14" s="136" t="s">
        <v>96</v>
      </c>
      <c r="D14" s="137"/>
      <c r="E14" s="137"/>
      <c r="F14" s="138"/>
      <c r="G14" s="136" t="s">
        <v>30</v>
      </c>
      <c r="H14" s="138"/>
      <c r="I14" s="70" t="s">
        <v>177</v>
      </c>
      <c r="J14" s="70" t="s">
        <v>173</v>
      </c>
      <c r="K14" s="70" t="s">
        <v>170</v>
      </c>
      <c r="L14" s="70">
        <v>642</v>
      </c>
      <c r="M14" s="41">
        <f>'разбивка объем АЦ 47'!M5</f>
        <v>0.8</v>
      </c>
      <c r="N14" s="70"/>
      <c r="O14" s="70"/>
      <c r="P14" s="70" t="s">
        <v>112</v>
      </c>
      <c r="Q14" s="42">
        <v>0.05</v>
      </c>
      <c r="R14" s="31">
        <f>M14*5/100</f>
        <v>0.04</v>
      </c>
    </row>
    <row r="15" spans="1:18" ht="38.25" x14ac:dyDescent="0.25">
      <c r="A15" s="163" t="s">
        <v>155</v>
      </c>
      <c r="B15" s="164"/>
      <c r="C15" s="136" t="s">
        <v>154</v>
      </c>
      <c r="D15" s="137"/>
      <c r="E15" s="137"/>
      <c r="F15" s="138"/>
      <c r="G15" s="136" t="s">
        <v>28</v>
      </c>
      <c r="H15" s="138"/>
      <c r="I15" s="70" t="s">
        <v>29</v>
      </c>
      <c r="J15" s="70" t="s">
        <v>166</v>
      </c>
      <c r="K15" s="70" t="s">
        <v>128</v>
      </c>
      <c r="L15" s="70">
        <v>796</v>
      </c>
      <c r="M15" s="41">
        <f>'разбивка объем АЦ 47'!M6</f>
        <v>0</v>
      </c>
      <c r="N15" s="22"/>
      <c r="O15" s="22"/>
      <c r="P15" s="70" t="s">
        <v>112</v>
      </c>
      <c r="Q15" s="42">
        <v>0.05</v>
      </c>
      <c r="R15" s="31">
        <f t="shared" ref="R15:R16" si="0">M15*5/100</f>
        <v>0</v>
      </c>
    </row>
    <row r="16" spans="1:18" ht="39.6" customHeight="1" x14ac:dyDescent="0.25">
      <c r="A16" s="163" t="s">
        <v>156</v>
      </c>
      <c r="B16" s="164"/>
      <c r="C16" s="136" t="s">
        <v>154</v>
      </c>
      <c r="D16" s="137"/>
      <c r="E16" s="137"/>
      <c r="F16" s="138"/>
      <c r="G16" s="136" t="s">
        <v>28</v>
      </c>
      <c r="H16" s="138"/>
      <c r="I16" s="70" t="s">
        <v>105</v>
      </c>
      <c r="J16" s="70" t="s">
        <v>165</v>
      </c>
      <c r="K16" s="70" t="s">
        <v>128</v>
      </c>
      <c r="L16" s="70">
        <v>796</v>
      </c>
      <c r="M16" s="41">
        <f>'разбивка объем АЦ 47'!M7</f>
        <v>0</v>
      </c>
      <c r="N16" s="21"/>
      <c r="O16" s="21"/>
      <c r="P16" s="70" t="s">
        <v>112</v>
      </c>
      <c r="Q16" s="42">
        <v>0.05</v>
      </c>
      <c r="R16" s="31">
        <f t="shared" si="0"/>
        <v>0</v>
      </c>
    </row>
    <row r="17" spans="1:18" ht="38.25" x14ac:dyDescent="0.25">
      <c r="A17" s="163" t="s">
        <v>158</v>
      </c>
      <c r="B17" s="164"/>
      <c r="C17" s="136" t="s">
        <v>154</v>
      </c>
      <c r="D17" s="137"/>
      <c r="E17" s="137"/>
      <c r="F17" s="138"/>
      <c r="G17" s="136" t="s">
        <v>28</v>
      </c>
      <c r="H17" s="138"/>
      <c r="I17" s="70" t="s">
        <v>157</v>
      </c>
      <c r="J17" s="70" t="s">
        <v>178</v>
      </c>
      <c r="K17" s="70" t="s">
        <v>128</v>
      </c>
      <c r="L17" s="70">
        <v>796</v>
      </c>
      <c r="M17" s="41">
        <f>'разбивка объем АЦ 47'!M8</f>
        <v>0</v>
      </c>
      <c r="N17" s="21"/>
      <c r="O17" s="21"/>
      <c r="P17" s="70" t="s">
        <v>112</v>
      </c>
      <c r="Q17" s="42">
        <v>0.05</v>
      </c>
      <c r="R17" s="31">
        <f>M17*5/100</f>
        <v>0</v>
      </c>
    </row>
    <row r="18" spans="1:18" ht="15.75" x14ac:dyDescent="0.25">
      <c r="A18" s="163"/>
      <c r="B18" s="164"/>
      <c r="C18" s="160" t="s">
        <v>130</v>
      </c>
      <c r="D18" s="160"/>
      <c r="E18" s="160"/>
      <c r="F18" s="160"/>
      <c r="G18" s="160"/>
      <c r="H18" s="160"/>
      <c r="I18" s="160"/>
      <c r="J18" s="160"/>
      <c r="K18" s="160"/>
      <c r="L18" s="160"/>
      <c r="M18" s="28">
        <f>SUM(M14:M17)</f>
        <v>0.8</v>
      </c>
      <c r="N18" s="21"/>
      <c r="O18" s="21"/>
      <c r="P18" s="58"/>
      <c r="Q18" s="42"/>
      <c r="R18" s="31"/>
    </row>
    <row r="22" spans="1:18" x14ac:dyDescent="0.25">
      <c r="E22" t="s">
        <v>119</v>
      </c>
    </row>
  </sheetData>
  <mergeCells count="37">
    <mergeCell ref="A18:B18"/>
    <mergeCell ref="C18:L18"/>
    <mergeCell ref="A14:B14"/>
    <mergeCell ref="A15:B15"/>
    <mergeCell ref="A16:B16"/>
    <mergeCell ref="A17:B17"/>
    <mergeCell ref="G14:H14"/>
    <mergeCell ref="C16:F16"/>
    <mergeCell ref="C17:F17"/>
    <mergeCell ref="C15:F15"/>
    <mergeCell ref="C14:F14"/>
    <mergeCell ref="G15:H15"/>
    <mergeCell ref="G16:H16"/>
    <mergeCell ref="G17:H17"/>
    <mergeCell ref="A11:B13"/>
    <mergeCell ref="C11:H11"/>
    <mergeCell ref="J11:L11"/>
    <mergeCell ref="M11:O11"/>
    <mergeCell ref="Q11:R11"/>
    <mergeCell ref="C12:H13"/>
    <mergeCell ref="I12:I13"/>
    <mergeCell ref="J12:J13"/>
    <mergeCell ref="K12:L12"/>
    <mergeCell ref="M12:M13"/>
    <mergeCell ref="N12:N13"/>
    <mergeCell ref="O12:O13"/>
    <mergeCell ref="P12:P13"/>
    <mergeCell ref="Q12:Q13"/>
    <mergeCell ref="R12:R13"/>
    <mergeCell ref="A1:O1"/>
    <mergeCell ref="F2:I2"/>
    <mergeCell ref="A3:E3"/>
    <mergeCell ref="J3:M3"/>
    <mergeCell ref="N3:O5"/>
    <mergeCell ref="A4:I6"/>
    <mergeCell ref="J4:M4"/>
    <mergeCell ref="J5:M5"/>
  </mergeCells>
  <pageMargins left="0.31496062992125984" right="0.31496062992125984" top="0.74803149606299213" bottom="0.35433070866141736" header="0" footer="0"/>
  <pageSetup paperSize="9" scale="9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R14" sqref="R14"/>
    </sheetView>
  </sheetViews>
  <sheetFormatPr defaultRowHeight="15" x14ac:dyDescent="0.25"/>
  <cols>
    <col min="1" max="1" width="7.42578125" customWidth="1"/>
    <col min="2" max="2" width="4.140625" customWidth="1"/>
    <col min="7" max="7" width="6" customWidth="1"/>
    <col min="8" max="8" width="3.28515625" customWidth="1"/>
    <col min="9" max="9" width="12.42578125" customWidth="1"/>
    <col min="10" max="10" width="13.28515625" customWidth="1"/>
    <col min="11" max="11" width="10.42578125" customWidth="1"/>
    <col min="12" max="12" width="7.85546875" customWidth="1"/>
    <col min="13" max="13" width="9.140625" style="30"/>
    <col min="16" max="16" width="9.5703125" style="44" customWidth="1"/>
    <col min="17" max="17" width="8.7109375" customWidth="1"/>
  </cols>
  <sheetData>
    <row r="1" spans="1:18" ht="18.75" x14ac:dyDescent="0.3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/>
    </row>
    <row r="2" spans="1:18" ht="19.5" thickBot="1" x14ac:dyDescent="0.35">
      <c r="A2" s="73"/>
      <c r="B2" s="73"/>
      <c r="C2" s="73"/>
      <c r="D2" s="73"/>
      <c r="E2" s="73"/>
      <c r="F2" s="141" t="s">
        <v>35</v>
      </c>
      <c r="G2" s="141"/>
      <c r="H2" s="141"/>
      <c r="I2" s="141"/>
      <c r="J2" s="73"/>
      <c r="K2" s="73"/>
      <c r="L2" s="73"/>
      <c r="M2" s="73"/>
      <c r="N2" s="73"/>
      <c r="O2" s="73"/>
      <c r="P2"/>
    </row>
    <row r="3" spans="1:18" ht="15.75" x14ac:dyDescent="0.25">
      <c r="A3" s="142" t="s">
        <v>24</v>
      </c>
      <c r="B3" s="142"/>
      <c r="C3" s="142"/>
      <c r="D3" s="142"/>
      <c r="E3" s="142"/>
      <c r="F3" s="19"/>
      <c r="G3" s="19"/>
      <c r="H3" s="19"/>
      <c r="I3" s="19"/>
      <c r="J3" s="142" t="s">
        <v>88</v>
      </c>
      <c r="K3" s="142"/>
      <c r="L3" s="142"/>
      <c r="M3" s="149"/>
      <c r="N3" s="143" t="s">
        <v>195</v>
      </c>
      <c r="O3" s="144"/>
      <c r="P3"/>
    </row>
    <row r="4" spans="1:18" ht="15.75" x14ac:dyDescent="0.25">
      <c r="A4" s="150" t="s">
        <v>192</v>
      </c>
      <c r="B4" s="150"/>
      <c r="C4" s="150"/>
      <c r="D4" s="150"/>
      <c r="E4" s="150"/>
      <c r="F4" s="150"/>
      <c r="G4" s="150"/>
      <c r="H4" s="150"/>
      <c r="I4" s="150"/>
      <c r="J4" s="142" t="s">
        <v>159</v>
      </c>
      <c r="K4" s="142"/>
      <c r="L4" s="142"/>
      <c r="M4" s="149"/>
      <c r="N4" s="145"/>
      <c r="O4" s="146"/>
      <c r="P4"/>
    </row>
    <row r="5" spans="1:18" ht="16.5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42" t="s">
        <v>160</v>
      </c>
      <c r="K5" s="142"/>
      <c r="L5" s="142"/>
      <c r="M5" s="149"/>
      <c r="N5" s="147"/>
      <c r="O5" s="148"/>
      <c r="P5"/>
    </row>
    <row r="6" spans="1:18" ht="43.5" customHeight="1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9"/>
      <c r="K6" s="19"/>
      <c r="L6" s="19"/>
      <c r="M6" s="19"/>
      <c r="N6" s="19"/>
      <c r="O6" s="19"/>
      <c r="P6" s="19"/>
      <c r="Q6" s="19"/>
    </row>
    <row r="7" spans="1:18" ht="15.75" x14ac:dyDescent="0.2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8" ht="18.75" x14ac:dyDescent="0.3">
      <c r="A8" s="20" t="s">
        <v>104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8" ht="15.75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8" ht="18.75" x14ac:dyDescent="0.3">
      <c r="A10" s="20" t="s">
        <v>175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9"/>
      <c r="N10" s="19"/>
      <c r="O10" s="19"/>
    </row>
    <row r="11" spans="1:18" ht="89.25" x14ac:dyDescent="0.25">
      <c r="A11" s="139" t="s">
        <v>38</v>
      </c>
      <c r="B11" s="139"/>
      <c r="C11" s="139" t="s">
        <v>41</v>
      </c>
      <c r="D11" s="139"/>
      <c r="E11" s="139"/>
      <c r="F11" s="139"/>
      <c r="G11" s="139"/>
      <c r="H11" s="139"/>
      <c r="I11" s="96" t="s">
        <v>40</v>
      </c>
      <c r="J11" s="136" t="s">
        <v>44</v>
      </c>
      <c r="K11" s="137"/>
      <c r="L11" s="138"/>
      <c r="M11" s="139" t="s">
        <v>45</v>
      </c>
      <c r="N11" s="139"/>
      <c r="O11" s="139"/>
      <c r="P11" s="96" t="s">
        <v>92</v>
      </c>
      <c r="Q11" s="152" t="s">
        <v>113</v>
      </c>
      <c r="R11" s="152"/>
    </row>
    <row r="12" spans="1:18" x14ac:dyDescent="0.25">
      <c r="A12" s="139"/>
      <c r="B12" s="139"/>
      <c r="C12" s="153" t="s">
        <v>42</v>
      </c>
      <c r="D12" s="153"/>
      <c r="E12" s="153"/>
      <c r="F12" s="153"/>
      <c r="G12" s="153"/>
      <c r="H12" s="153"/>
      <c r="I12" s="140" t="s">
        <v>42</v>
      </c>
      <c r="J12" s="140" t="s">
        <v>42</v>
      </c>
      <c r="K12" s="161" t="s">
        <v>43</v>
      </c>
      <c r="L12" s="162"/>
      <c r="M12" s="140" t="s">
        <v>189</v>
      </c>
      <c r="N12" s="140" t="s">
        <v>190</v>
      </c>
      <c r="O12" s="140" t="s">
        <v>191</v>
      </c>
      <c r="P12" s="139" t="s">
        <v>196</v>
      </c>
      <c r="Q12" s="151" t="s">
        <v>90</v>
      </c>
      <c r="R12" s="151" t="s">
        <v>91</v>
      </c>
    </row>
    <row r="13" spans="1:18" ht="42" customHeight="1" x14ac:dyDescent="0.25">
      <c r="A13" s="139"/>
      <c r="B13" s="139"/>
      <c r="C13" s="153"/>
      <c r="D13" s="153"/>
      <c r="E13" s="153"/>
      <c r="F13" s="153"/>
      <c r="G13" s="153"/>
      <c r="H13" s="153"/>
      <c r="I13" s="140"/>
      <c r="J13" s="140"/>
      <c r="K13" s="99" t="s">
        <v>131</v>
      </c>
      <c r="L13" s="99" t="s">
        <v>110</v>
      </c>
      <c r="M13" s="140"/>
      <c r="N13" s="140"/>
      <c r="O13" s="140"/>
      <c r="P13" s="139"/>
      <c r="Q13" s="151"/>
      <c r="R13" s="151"/>
    </row>
    <row r="14" spans="1:18" ht="48.75" customHeight="1" x14ac:dyDescent="0.25">
      <c r="A14" s="163"/>
      <c r="B14" s="164"/>
      <c r="C14" s="136" t="s">
        <v>193</v>
      </c>
      <c r="D14" s="137"/>
      <c r="E14" s="137"/>
      <c r="F14" s="138"/>
      <c r="G14" s="136" t="s">
        <v>106</v>
      </c>
      <c r="H14" s="138"/>
      <c r="I14" s="96" t="s">
        <v>153</v>
      </c>
      <c r="J14" s="96" t="s">
        <v>169</v>
      </c>
      <c r="K14" s="96" t="s">
        <v>170</v>
      </c>
      <c r="L14" s="96">
        <v>642</v>
      </c>
      <c r="M14" s="41">
        <v>0</v>
      </c>
      <c r="N14" s="96"/>
      <c r="O14" s="96"/>
      <c r="P14" s="96" t="s">
        <v>112</v>
      </c>
      <c r="Q14" s="42">
        <v>0.05</v>
      </c>
      <c r="R14" s="31">
        <f>M14*5/100</f>
        <v>0</v>
      </c>
    </row>
    <row r="18" spans="5:5" x14ac:dyDescent="0.25">
      <c r="E18" t="s">
        <v>119</v>
      </c>
    </row>
  </sheetData>
  <mergeCells count="26">
    <mergeCell ref="A1:O1"/>
    <mergeCell ref="F2:I2"/>
    <mergeCell ref="A3:E3"/>
    <mergeCell ref="J3:M3"/>
    <mergeCell ref="N3:O5"/>
    <mergeCell ref="A4:I6"/>
    <mergeCell ref="J4:M4"/>
    <mergeCell ref="J5:M5"/>
    <mergeCell ref="J11:L11"/>
    <mergeCell ref="M11:O11"/>
    <mergeCell ref="Q11:R11"/>
    <mergeCell ref="C12:H13"/>
    <mergeCell ref="I12:I13"/>
    <mergeCell ref="J12:J13"/>
    <mergeCell ref="K12:L12"/>
    <mergeCell ref="M12:M13"/>
    <mergeCell ref="N12:N13"/>
    <mergeCell ref="O12:O13"/>
    <mergeCell ref="P12:P13"/>
    <mergeCell ref="Q12:Q13"/>
    <mergeCell ref="R12:R13"/>
    <mergeCell ref="A14:B14"/>
    <mergeCell ref="C14:F14"/>
    <mergeCell ref="G14:H14"/>
    <mergeCell ref="A11:B13"/>
    <mergeCell ref="C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Тит лист</vt:lpstr>
      <vt:lpstr>кач АЦ 44</vt:lpstr>
      <vt:lpstr>кач АЦ 46</vt:lpstr>
      <vt:lpstr>кач АЦ 47</vt:lpstr>
      <vt:lpstr>кач АЦ</vt:lpstr>
      <vt:lpstr>объем АЦ 44</vt:lpstr>
      <vt:lpstr>объем АЦ 46</vt:lpstr>
      <vt:lpstr>объем АЦ 47</vt:lpstr>
      <vt:lpstr>объем АЦ</vt:lpstr>
      <vt:lpstr>общее</vt:lpstr>
      <vt:lpstr>прочее</vt:lpstr>
      <vt:lpstr>разбивка объем АЦ 44</vt:lpstr>
      <vt:lpstr>разбивка объем АЦ 46</vt:lpstr>
      <vt:lpstr>разбивка объем АЦ 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2020-12-30T06:26:27Z</dcterms:modified>
</cp:coreProperties>
</file>